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Форма 11" sheetId="3" r:id="rId1"/>
    <sheet name="Форма 12_Оренбург" sheetId="6" r:id="rId2"/>
    <sheet name="Форма 12_Пригородный" sheetId="7" r:id="rId3"/>
    <sheet name="Форма 13_Оренбург" sheetId="8" r:id="rId4"/>
    <sheet name="Форма 13_Пригородный" sheetId="10" r:id="rId5"/>
  </sheets>
  <externalReferences>
    <externalReference r:id="rId6"/>
    <externalReference r:id="rId7"/>
  </externalReferences>
  <definedNames>
    <definedName name="anscount">1</definedName>
    <definedName name="B_FHD_FLAG_DIFFERENTIATION">'[2]Показатели ФХД'!$H$24:$J$24</definedName>
    <definedName name="B_FHD_FLAG_INDEX_1">'[2]Показатели ФХД'!$H$66:$J$66</definedName>
    <definedName name="B_FHD_FLAG_INDEX_2">'[2]Показатели ФХД'!$H$68:$J$68</definedName>
    <definedName name="BLOCK_NOTE_P_TARIFF_A_COLDVSNA">'Форма 13_Пригородный'!$54:$55</definedName>
    <definedName name="BLOCK_NOTE_R_TARIFF_A_COLDVSNA">'Форма 13_Пригородный'!$56:$57</definedName>
    <definedName name="BLOCK_TABLE_P_TARIFF_A_COLDVSNA">'Форма 13_Пригородный'!$26:$30</definedName>
    <definedName name="BLOCK_TABLE_R_TARIFF_A_COLDVSNA">'Форма 13_Пригородный'!$31:$33</definedName>
    <definedName name="code">[2]Инструкция!$B$2</definedName>
    <definedName name="CodeTemplateList">[2]TEHSHEET!$F$46:$F$53</definedName>
    <definedName name="COLDVSNA_TARIFF_A_COLDVSNA_ADD_HL_COLUMN_MARKER">'Форма 13_Пригородный'!$T$34</definedName>
    <definedName name="COLDVSNA_TARIFF_A_COLDVSNA_DEL_HL_DATA_DIFF_COLUMN_MARKER">'Форма 13_Пригородный'!$R$34</definedName>
    <definedName name="COLDVSNA_TARIFF_A_COLDVSNA_DEL_HL_FLAG_DIFF_COLUMN_MARKER">'Форма 13_Пригородный'!$P$34</definedName>
    <definedName name="COLDVSNA_TARIFF_A_COLDVSNA_DEL_HL_GC_COLUMN_MARKER">'Форма 13_Пригородный'!$Q$34</definedName>
    <definedName name="COLDVSNA_TARIFF_A_COLDVSNA_DELETE_PERIOD_ROW_MARKER">'Форма 13_Пригородный'!$O$35</definedName>
    <definedName name="COLDVSNA_TARIFF_A_COLDVSNA_FLAG_BLOCK_COLUMN_MARKER">'Форма 13_Пригородный'!$L$36</definedName>
    <definedName name="COLDVSNA_TARIFF_A_COLDVSNA_FLAG_BLOCK_ROW_MARKER">'Форма 13_Пригородный'!$O$20</definedName>
    <definedName name="COLDVSNA_TARIFF_A_COLDVSNA_NUM_CS_COLUMN_MARKER">'Форма 13_Пригородный'!$G$36</definedName>
    <definedName name="COLDVSNA_TARIFF_A_COLDVSNA_NUM_DATA_DIFF_COLUMN_MARKER">'Форма 13_Пригородный'!$K$36</definedName>
    <definedName name="COLDVSNA_TARIFF_A_COLDVSNA_NUM_FLAG_DIFF_COLUMN_MARKER">'Форма 13_Пригородный'!$I$36</definedName>
    <definedName name="COLDVSNA_TARIFF_A_COLDVSNA_NUM_GC_COLUMN_MARKER">'Форма 13_Пригородный'!$J$36</definedName>
    <definedName name="COLDVSNA_TARIFF_A_COLDVSNA_NUM_NTAR_COLUMN_MARKER">'Форма 13_Пригородный'!$E$36</definedName>
    <definedName name="COLDVSNA_TARIFF_A_COLDVSNA_NUM_TER_COLUMN_MARKER">'Форма 13_Пригородный'!$F$36</definedName>
    <definedName name="CURRENT_YEAR">[2]TEHSHEET!$G$44</definedName>
    <definedName name="DESCRIPTION_TERRITORY">[2]REESTR_DS!$B$2</definedName>
    <definedName name="DIFFERENTIATION_ID_DIFF">[2]Дифференциация!$O$12:$O$16</definedName>
    <definedName name="DIFFERENTIATION_UNMERGE_AREA">[2]Дифференциация!$Q$12:$Q$16</definedName>
    <definedName name="DIFFERENTIATION_UNMERGE_SYSTEM">[2]Дифференциация!$R$12:$R$16</definedName>
    <definedName name="DIFFERENTIATION_UNMERGE_VD">[2]Дифференциация!$P$12:$P$16</definedName>
    <definedName name="EndDateList">[2]TEHSHEET!$H$46:$H$53</definedName>
    <definedName name="et_COLDVSNA_TARIFF_A_COLDVSNA_CS">'Форма 13_Пригородный'!$4:$11</definedName>
    <definedName name="et_COLDVSNA_TARIFF_A_COLDVSNA_DATA_DIFF">'Форма 13_Пригородный'!$7:$8</definedName>
    <definedName name="et_COLDVSNA_TARIFF_A_COLDVSNA_FLAG_DIFF">'Форма 13_Пригородный'!$5:$10</definedName>
    <definedName name="et_COLDVSNA_TARIFF_A_COLDVSNA_GC">'Форма 13_Пригородный'!$6:$9</definedName>
    <definedName name="et_COLDVSNA_TARIFF_A_COLDVSNA_NTAR">'Форма 13_Пригородный'!$2:$13</definedName>
    <definedName name="et_COLDVSNA_TARIFF_A_COLDVSNA_PERIOD_COLOR">'Форма 13_Пригородный'!$AC$7:$AI$8</definedName>
    <definedName name="et_COLDVSNA_TARIFF_A_COLDVSNA_PERIOD_NOT_COLOR">'Форма 13_Пригородный'!$AC$15:$AI$16</definedName>
    <definedName name="et_COLDVSNA_TARIFF_A_COLDVSNA_TER">'Форма 13_Пригородный'!$3:$12</definedName>
    <definedName name="et_COLDVSNA_TARIFF_A_COLDVSNA_TN">'Форма 13_Пригородный'!$7:$8</definedName>
    <definedName name="et_ver_COLDVSNA_TARIFF_A_COLDVSNA">'Форма 13_Пригородный'!$V:$AB</definedName>
    <definedName name="f_quart">[2]Титульный!$F$15</definedName>
    <definedName name="f_year">[2]Титульный!$F$14</definedName>
    <definedName name="FHD_NAME_FORM">[2]DATA_FORMS!$C$6</definedName>
    <definedName name="FHD_NOTE_P_1">[2]DATA_NPA!$N$18</definedName>
    <definedName name="FHD_NOTE_P_10">[2]DATA_NPA!$N$27</definedName>
    <definedName name="FHD_NOTE_P_11">[2]DATA_NPA!$N$28</definedName>
    <definedName name="FHD_NOTE_P_12">[2]DATA_NPA!$N$29</definedName>
    <definedName name="FHD_NOTE_P_13">[2]DATA_NPA!$N$30</definedName>
    <definedName name="FHD_NOTE_P_14">[2]DATA_NPA!$N$31</definedName>
    <definedName name="FHD_NOTE_P_15">[2]DATA_NPA!$N$32</definedName>
    <definedName name="FHD_NOTE_P_16">[2]DATA_NPA!$N$33</definedName>
    <definedName name="FHD_NOTE_P_17">[2]DATA_NPA!$N$34</definedName>
    <definedName name="FHD_NOTE_P_18">[2]DATA_NPA!$N$35</definedName>
    <definedName name="FHD_NOTE_P_19">[2]DATA_NPA!$N$36</definedName>
    <definedName name="FHD_NOTE_P_2">[2]DATA_NPA!$N$19</definedName>
    <definedName name="FHD_NOTE_P_20">[2]DATA_NPA!$N$37</definedName>
    <definedName name="FHD_NOTE_P_21">[2]DATA_NPA!$N$38</definedName>
    <definedName name="FHD_NOTE_P_22">[2]DATA_NPA!$N$39</definedName>
    <definedName name="FHD_NOTE_P_23">[2]DATA_NPA!$N$40</definedName>
    <definedName name="FHD_NOTE_P_24">[2]DATA_NPA!$N$41</definedName>
    <definedName name="FHD_NOTE_P_25">[2]DATA_NPA!$N$42</definedName>
    <definedName name="FHD_NOTE_P_26">[2]DATA_NPA!$N$43</definedName>
    <definedName name="FHD_NOTE_P_27">[2]DATA_NPA!$N$44</definedName>
    <definedName name="FHD_NOTE_P_28">[2]DATA_NPA!$N$45</definedName>
    <definedName name="FHD_NOTE_P_29">[2]DATA_NPA!$N$46</definedName>
    <definedName name="FHD_NOTE_P_3">[2]DATA_NPA!$N$20</definedName>
    <definedName name="FHD_NOTE_P_30">[2]DATA_NPA!$N$47</definedName>
    <definedName name="FHD_NOTE_P_31">[2]DATA_NPA!$N$48</definedName>
    <definedName name="FHD_NOTE_P_32">[2]DATA_NPA!$N$49</definedName>
    <definedName name="FHD_NOTE_P_33">[2]DATA_NPA!$N$50</definedName>
    <definedName name="FHD_NOTE_P_34">[2]DATA_NPA!$N$51</definedName>
    <definedName name="FHD_NOTE_P_35">[2]DATA_NPA!$N$52</definedName>
    <definedName name="FHD_NOTE_P_36">[2]DATA_NPA!$N$53</definedName>
    <definedName name="FHD_NOTE_P_37">[2]DATA_NPA!$N$54</definedName>
    <definedName name="FHD_NOTE_P_38">[2]DATA_NPA!$N$55</definedName>
    <definedName name="FHD_NOTE_P_39">[2]DATA_NPA!$N$56</definedName>
    <definedName name="FHD_NOTE_P_4">[2]DATA_NPA!$N$21</definedName>
    <definedName name="FHD_NOTE_P_40">[2]DATA_NPA!$N$57</definedName>
    <definedName name="FHD_NOTE_P_41">[2]DATA_NPA!$N$58</definedName>
    <definedName name="FHD_NOTE_P_42">[2]DATA_NPA!$N$59</definedName>
    <definedName name="FHD_NOTE_P_43">[2]DATA_NPA!$N$60</definedName>
    <definedName name="FHD_NOTE_P_44">[2]DATA_NPA!$N$61</definedName>
    <definedName name="FHD_NOTE_P_45">[2]DATA_NPA!$N$62</definedName>
    <definedName name="FHD_NOTE_P_46">[2]DATA_NPA!$N$63</definedName>
    <definedName name="FHD_NOTE_P_47">[2]DATA_NPA!$N$64</definedName>
    <definedName name="FHD_NOTE_P_48">[2]DATA_NPA!$N$65</definedName>
    <definedName name="FHD_NOTE_P_49">[2]DATA_NPA!$N$66</definedName>
    <definedName name="FHD_NOTE_P_5">[2]DATA_NPA!$N$22</definedName>
    <definedName name="FHD_NOTE_P_50">[2]DATA_NPA!$N$67</definedName>
    <definedName name="FHD_NOTE_P_51">[2]DATA_NPA!$N$68</definedName>
    <definedName name="FHD_NOTE_P_52">[2]DATA_NPA!$N$69</definedName>
    <definedName name="FHD_NOTE_P_53">[2]DATA_NPA!$N$70</definedName>
    <definedName name="FHD_NOTE_P_54">[2]DATA_NPA!$N$71</definedName>
    <definedName name="FHD_NOTE_P_55">[2]DATA_NPA!$N$72</definedName>
    <definedName name="FHD_NOTE_P_56">[2]DATA_NPA!$N$73</definedName>
    <definedName name="FHD_NOTE_P_57">[2]DATA_NPA!$N$74</definedName>
    <definedName name="FHD_NOTE_P_58">[2]DATA_NPA!$N$75</definedName>
    <definedName name="FHD_NOTE_P_59">[2]DATA_NPA!$N$76</definedName>
    <definedName name="FHD_NOTE_P_6">[2]DATA_NPA!$N$23</definedName>
    <definedName name="FHD_NOTE_P_60">[2]DATA_NPA!$N$77</definedName>
    <definedName name="FHD_NOTE_P_61">[2]DATA_NPA!$N$78</definedName>
    <definedName name="FHD_NOTE_P_62">[2]DATA_NPA!$N$79</definedName>
    <definedName name="FHD_NOTE_P_63">[2]DATA_NPA!$N$80</definedName>
    <definedName name="FHD_NOTE_P_64">[2]DATA_NPA!$N$81</definedName>
    <definedName name="FHD_NOTE_P_65">[2]DATA_NPA!$N$82</definedName>
    <definedName name="FHD_NOTE_P_66">[2]DATA_NPA!$N$83</definedName>
    <definedName name="FHD_NOTE_P_67">[2]DATA_NPA!$N$84</definedName>
    <definedName name="FHD_NOTE_P_68">[2]DATA_NPA!$N$85</definedName>
    <definedName name="FHD_NOTE_P_69">[2]DATA_NPA!$N$86</definedName>
    <definedName name="FHD_NOTE_P_7">[2]DATA_NPA!$N$24</definedName>
    <definedName name="FHD_NOTE_P_70">[2]DATA_NPA!$N$87</definedName>
    <definedName name="FHD_NOTE_P_71">[2]DATA_NPA!$N$88</definedName>
    <definedName name="FHD_NOTE_P_72">[2]DATA_NPA!$N$89</definedName>
    <definedName name="FHD_NOTE_P_73">[2]DATA_NPA!$N$90</definedName>
    <definedName name="FHD_NOTE_P_74">[2]DATA_NPA!$N$91</definedName>
    <definedName name="FHD_NOTE_P_75">[2]DATA_NPA!$N$92</definedName>
    <definedName name="FHD_NOTE_P_76">[2]DATA_NPA!$N$93</definedName>
    <definedName name="FHD_NOTE_P_77">[2]DATA_NPA!$N$94</definedName>
    <definedName name="FHD_NOTE_P_78">[2]DATA_NPA!$N$95</definedName>
    <definedName name="FHD_NOTE_P_79">[2]DATA_NPA!$N$96</definedName>
    <definedName name="FHD_NOTE_P_8">[2]DATA_NPA!$N$25</definedName>
    <definedName name="FHD_NOTE_P_80">[2]DATA_NPA!$N$97</definedName>
    <definedName name="FHD_NOTE_P_81">[2]DATA_NPA!$N$98</definedName>
    <definedName name="FHD_NOTE_P_82">[2]DATA_NPA!$N$99</definedName>
    <definedName name="FHD_NOTE_P_83">[2]DATA_NPA!$N$100</definedName>
    <definedName name="FHD_NOTE_P_84">[2]DATA_NPA!$N$101</definedName>
    <definedName name="FHD_NOTE_P_9">[2]DATA_NPA!$N$26</definedName>
    <definedName name="FHD_NUM_P_1">[2]DATA_NPA!$L$18</definedName>
    <definedName name="FHD_NUM_P_10">[2]DATA_NPA!$L$27</definedName>
    <definedName name="FHD_NUM_P_11">[2]DATA_NPA!$L$28</definedName>
    <definedName name="FHD_NUM_P_12">[2]DATA_NPA!$L$29</definedName>
    <definedName name="FHD_NUM_P_13">[2]DATA_NPA!$L$30</definedName>
    <definedName name="FHD_NUM_P_14">[2]DATA_NPA!$L$31</definedName>
    <definedName name="FHD_NUM_P_15">[2]DATA_NPA!$L$32</definedName>
    <definedName name="FHD_NUM_P_16">[2]DATA_NPA!$L$33</definedName>
    <definedName name="FHD_NUM_P_17">[2]DATA_NPA!$L$34</definedName>
    <definedName name="FHD_NUM_P_18">[2]DATA_NPA!$L$35</definedName>
    <definedName name="FHD_NUM_P_19">[2]DATA_NPA!$L$36</definedName>
    <definedName name="FHD_NUM_P_2">[2]DATA_NPA!$L$19</definedName>
    <definedName name="FHD_NUM_P_20">[2]DATA_NPA!$L$37</definedName>
    <definedName name="FHD_NUM_P_21">[2]DATA_NPA!$L$38</definedName>
    <definedName name="FHD_NUM_P_22">[2]DATA_NPA!$L$39</definedName>
    <definedName name="FHD_NUM_P_23">[2]DATA_NPA!$L$40</definedName>
    <definedName name="FHD_NUM_P_24">[2]DATA_NPA!$L$41</definedName>
    <definedName name="FHD_NUM_P_25">[2]DATA_NPA!$L$42</definedName>
    <definedName name="FHD_NUM_P_26">[2]DATA_NPA!$L$43</definedName>
    <definedName name="FHD_NUM_P_27">[2]DATA_NPA!$L$44</definedName>
    <definedName name="FHD_NUM_P_28">[2]DATA_NPA!$L$45</definedName>
    <definedName name="FHD_NUM_P_29">[2]DATA_NPA!$L$46</definedName>
    <definedName name="FHD_NUM_P_3">[2]DATA_NPA!$L$20</definedName>
    <definedName name="FHD_NUM_P_30">[2]DATA_NPA!$L$47</definedName>
    <definedName name="FHD_NUM_P_31">[2]DATA_NPA!$L$48</definedName>
    <definedName name="FHD_NUM_P_32">[2]DATA_NPA!$L$49</definedName>
    <definedName name="FHD_NUM_P_33">[2]DATA_NPA!$L$50</definedName>
    <definedName name="FHD_NUM_P_34">[2]DATA_NPA!$L$51</definedName>
    <definedName name="FHD_NUM_P_35">[2]DATA_NPA!$L$52</definedName>
    <definedName name="FHD_NUM_P_36">[2]DATA_NPA!$L$53</definedName>
    <definedName name="FHD_NUM_P_37">[2]DATA_NPA!$L$54</definedName>
    <definedName name="FHD_NUM_P_38">[2]DATA_NPA!$L$55</definedName>
    <definedName name="FHD_NUM_P_39">[2]DATA_NPA!$L$56</definedName>
    <definedName name="FHD_NUM_P_4">[2]DATA_NPA!$L$21</definedName>
    <definedName name="FHD_NUM_P_40">[2]DATA_NPA!$L$57</definedName>
    <definedName name="FHD_NUM_P_41">[2]DATA_NPA!$L$58</definedName>
    <definedName name="FHD_NUM_P_42">[2]DATA_NPA!$L$59</definedName>
    <definedName name="FHD_NUM_P_43">[2]DATA_NPA!$L$60</definedName>
    <definedName name="FHD_NUM_P_44">[2]DATA_NPA!$L$61</definedName>
    <definedName name="FHD_NUM_P_45">[2]DATA_NPA!$L$62</definedName>
    <definedName name="FHD_NUM_P_46">[2]DATA_NPA!$L$63</definedName>
    <definedName name="FHD_NUM_P_47">[2]DATA_NPA!$L$64</definedName>
    <definedName name="FHD_NUM_P_48">[2]DATA_NPA!$L$65</definedName>
    <definedName name="FHD_NUM_P_49">[2]DATA_NPA!$L$66</definedName>
    <definedName name="FHD_NUM_P_5">[2]DATA_NPA!$L$22</definedName>
    <definedName name="FHD_NUM_P_50">[2]DATA_NPA!$L$67</definedName>
    <definedName name="FHD_NUM_P_51">[2]DATA_NPA!$L$68</definedName>
    <definedName name="FHD_NUM_P_52">[2]DATA_NPA!$L$69</definedName>
    <definedName name="FHD_NUM_P_53">[2]DATA_NPA!$L$70</definedName>
    <definedName name="FHD_NUM_P_54">[2]DATA_NPA!$L$71</definedName>
    <definedName name="FHD_NUM_P_55">[2]DATA_NPA!$L$72</definedName>
    <definedName name="FHD_NUM_P_56">[2]DATA_NPA!$L$73</definedName>
    <definedName name="FHD_NUM_P_57">[2]DATA_NPA!$L$74</definedName>
    <definedName name="FHD_NUM_P_58">[2]DATA_NPA!$L$75</definedName>
    <definedName name="FHD_NUM_P_59">[2]DATA_NPA!$L$76</definedName>
    <definedName name="FHD_NUM_P_6">[2]DATA_NPA!$L$23</definedName>
    <definedName name="FHD_NUM_P_60">[2]DATA_NPA!$L$77</definedName>
    <definedName name="FHD_NUM_P_61">[2]DATA_NPA!$L$78</definedName>
    <definedName name="FHD_NUM_P_62">[2]DATA_NPA!$L$79</definedName>
    <definedName name="FHD_NUM_P_63">[2]DATA_NPA!$L$80</definedName>
    <definedName name="FHD_NUM_P_64">[2]DATA_NPA!$L$81</definedName>
    <definedName name="FHD_NUM_P_65">[2]DATA_NPA!$L$82</definedName>
    <definedName name="FHD_NUM_P_66">[2]DATA_NPA!$L$83</definedName>
    <definedName name="FHD_NUM_P_67">[2]DATA_NPA!$L$84</definedName>
    <definedName name="FHD_NUM_P_68">[2]DATA_NPA!$L$85</definedName>
    <definedName name="FHD_NUM_P_69">[2]DATA_NPA!$L$86</definedName>
    <definedName name="FHD_NUM_P_7">[2]DATA_NPA!$L$24</definedName>
    <definedName name="FHD_NUM_P_70">[2]DATA_NPA!$L$87</definedName>
    <definedName name="FHD_NUM_P_71">[2]DATA_NPA!$L$88</definedName>
    <definedName name="FHD_NUM_P_72">[2]DATA_NPA!$L$89</definedName>
    <definedName name="FHD_NUM_P_73">[2]DATA_NPA!$L$90</definedName>
    <definedName name="FHD_NUM_P_74">[2]DATA_NPA!$L$91</definedName>
    <definedName name="FHD_NUM_P_75">[2]DATA_NPA!$L$92</definedName>
    <definedName name="FHD_NUM_P_76">[2]DATA_NPA!$L$93</definedName>
    <definedName name="FHD_NUM_P_77">[2]DATA_NPA!$L$94</definedName>
    <definedName name="FHD_NUM_P_78">[2]DATA_NPA!$L$95</definedName>
    <definedName name="FHD_NUM_P_79">[2]DATA_NPA!$L$96</definedName>
    <definedName name="FHD_NUM_P_8">[2]DATA_NPA!$L$25</definedName>
    <definedName name="FHD_NUM_P_80">[2]DATA_NPA!$L$97</definedName>
    <definedName name="FHD_NUM_P_81">[2]DATA_NPA!$L$98</definedName>
    <definedName name="FHD_NUM_P_82">[2]DATA_NPA!$L$99</definedName>
    <definedName name="FHD_NUM_P_83">[2]DATA_NPA!$L$100</definedName>
    <definedName name="FHD_NUM_P_84">[2]DATA_NPA!$L$101</definedName>
    <definedName name="FHD_NUM_P_9">[2]DATA_NPA!$L$26</definedName>
    <definedName name="FHD_P_1">[2]DATA_NPA!$M$18</definedName>
    <definedName name="FHD_P_10">[2]DATA_NPA!$M$27</definedName>
    <definedName name="FHD_P_11">[2]DATA_NPA!$M$28</definedName>
    <definedName name="FHD_P_12">[2]DATA_NPA!$M$29</definedName>
    <definedName name="FHD_P_13">[2]DATA_NPA!$M$30</definedName>
    <definedName name="FHD_P_14">[2]DATA_NPA!$M$31</definedName>
    <definedName name="FHD_P_15">[2]DATA_NPA!$M$32</definedName>
    <definedName name="FHD_P_16">[2]DATA_NPA!$M$33</definedName>
    <definedName name="FHD_P_17">[2]DATA_NPA!$M$34</definedName>
    <definedName name="FHD_P_18">[2]DATA_NPA!$M$35</definedName>
    <definedName name="FHD_P_19">[2]DATA_NPA!$M$36</definedName>
    <definedName name="FHD_P_2">[2]DATA_NPA!$M$19</definedName>
    <definedName name="FHD_P_20">[2]DATA_NPA!$M$37</definedName>
    <definedName name="FHD_P_21">[2]DATA_NPA!$M$38</definedName>
    <definedName name="FHD_P_22">[2]DATA_NPA!$M$39</definedName>
    <definedName name="FHD_P_23">[2]DATA_NPA!$M$40</definedName>
    <definedName name="FHD_P_24">[2]DATA_NPA!$M$41</definedName>
    <definedName name="FHD_P_25">[2]DATA_NPA!$M$42</definedName>
    <definedName name="FHD_P_26">[2]DATA_NPA!$M$43</definedName>
    <definedName name="FHD_P_27">[2]DATA_NPA!$M$44</definedName>
    <definedName name="FHD_P_28">[2]DATA_NPA!$M$45</definedName>
    <definedName name="FHD_P_29">[2]DATA_NPA!$M$46</definedName>
    <definedName name="FHD_P_3">[2]DATA_NPA!$M$20</definedName>
    <definedName name="FHD_P_30">[2]DATA_NPA!$M$47</definedName>
    <definedName name="FHD_P_31">[2]DATA_NPA!$M$48</definedName>
    <definedName name="FHD_P_32">[2]DATA_NPA!$M$49</definedName>
    <definedName name="FHD_P_33">[2]DATA_NPA!$M$50</definedName>
    <definedName name="FHD_P_34">[2]DATA_NPA!$M$51</definedName>
    <definedName name="FHD_P_35">[2]DATA_NPA!$M$52</definedName>
    <definedName name="FHD_P_36">[2]DATA_NPA!$M$53</definedName>
    <definedName name="FHD_P_37">[2]DATA_NPA!$M$54</definedName>
    <definedName name="FHD_P_38">[2]DATA_NPA!$M$55</definedName>
    <definedName name="FHD_P_39">[2]DATA_NPA!$M$56</definedName>
    <definedName name="FHD_P_4">[2]DATA_NPA!$M$21</definedName>
    <definedName name="FHD_P_40">[2]DATA_NPA!$M$57</definedName>
    <definedName name="FHD_P_41">[2]DATA_NPA!$M$58</definedName>
    <definedName name="FHD_P_42">[2]DATA_NPA!$M$59</definedName>
    <definedName name="FHD_P_43">[2]DATA_NPA!$M$60</definedName>
    <definedName name="FHD_P_44">[2]DATA_NPA!$M$61</definedName>
    <definedName name="FHD_P_45">[2]DATA_NPA!$M$62</definedName>
    <definedName name="FHD_P_46">[2]DATA_NPA!$M$63</definedName>
    <definedName name="FHD_P_47">[2]DATA_NPA!$M$64</definedName>
    <definedName name="FHD_P_48">[2]DATA_NPA!$M$65</definedName>
    <definedName name="FHD_P_49">[2]DATA_NPA!$M$66</definedName>
    <definedName name="FHD_P_5">[2]DATA_NPA!$M$22</definedName>
    <definedName name="FHD_P_50">[2]DATA_NPA!$M$67</definedName>
    <definedName name="FHD_P_51">[2]DATA_NPA!$M$68</definedName>
    <definedName name="FHD_P_52">[2]DATA_NPA!$M$69</definedName>
    <definedName name="FHD_P_53">[2]DATA_NPA!$M$70</definedName>
    <definedName name="FHD_P_54">[2]DATA_NPA!$M$71</definedName>
    <definedName name="FHD_P_55">[2]DATA_NPA!$M$72</definedName>
    <definedName name="FHD_P_56">[2]DATA_NPA!$M$73</definedName>
    <definedName name="FHD_P_57">[2]DATA_NPA!$M$74</definedName>
    <definedName name="FHD_P_58">[2]DATA_NPA!$M$75</definedName>
    <definedName name="FHD_P_59">[2]DATA_NPA!$M$76</definedName>
    <definedName name="FHD_P_6">[2]DATA_NPA!$M$23</definedName>
    <definedName name="FHD_P_60">[2]DATA_NPA!$M$77</definedName>
    <definedName name="FHD_P_61">[2]DATA_NPA!$M$78</definedName>
    <definedName name="FHD_P_62">[2]DATA_NPA!$M$79</definedName>
    <definedName name="FHD_P_63">[2]DATA_NPA!$M$80</definedName>
    <definedName name="FHD_P_64">[2]DATA_NPA!$M$81</definedName>
    <definedName name="FHD_P_65">[2]DATA_NPA!$M$82</definedName>
    <definedName name="FHD_P_66">[2]DATA_NPA!$M$83</definedName>
    <definedName name="FHD_P_67">[2]DATA_NPA!$M$84</definedName>
    <definedName name="FHD_P_68">[2]DATA_NPA!$M$85</definedName>
    <definedName name="FHD_P_69">[2]DATA_NPA!$M$86</definedName>
    <definedName name="FHD_P_7">[2]DATA_NPA!$M$24</definedName>
    <definedName name="FHD_P_70">[2]DATA_NPA!$M$87</definedName>
    <definedName name="FHD_P_71">[2]DATA_NPA!$M$88</definedName>
    <definedName name="FHD_P_72">[2]DATA_NPA!$M$89</definedName>
    <definedName name="FHD_P_73">[2]DATA_NPA!$M$90</definedName>
    <definedName name="FHD_P_74">[2]DATA_NPA!$M$91</definedName>
    <definedName name="FHD_P_75">[2]DATA_NPA!$M$92</definedName>
    <definedName name="FHD_P_76">[2]DATA_NPA!$M$93</definedName>
    <definedName name="FHD_P_77">[2]DATA_NPA!$M$94</definedName>
    <definedName name="FHD_P_78">[2]DATA_NPA!$M$95</definedName>
    <definedName name="FHD_P_79">[2]DATA_NPA!$M$96</definedName>
    <definedName name="FHD_P_8">[2]DATA_NPA!$M$25</definedName>
    <definedName name="FHD_P_80">[2]DATA_NPA!$M$97</definedName>
    <definedName name="FHD_P_81">[2]DATA_NPA!$M$98</definedName>
    <definedName name="FHD_P_82">[2]DATA_NPA!$M$99</definedName>
    <definedName name="FHD_P_83">[2]DATA_NPA!$M$100</definedName>
    <definedName name="FHD_P_84">[2]DATA_NPA!$M$101</definedName>
    <definedName name="FHD_P_9">[2]DATA_NPA!$M$26</definedName>
    <definedName name="FHD20_NAME_FORM">[2]DATA_FORMS!$C$7</definedName>
    <definedName name="inn">[2]Титульный!$F$33</definedName>
    <definedName name="IP_MAIN_DIFFERENTIATION_EVENTS_FLAG">[2]ИП!$H$11:$H$13</definedName>
    <definedName name="IP_MAIN_END_DATE">[2]ИП!$O$11:$O$13</definedName>
    <definedName name="IP_MAIN_LIST_IP_ID">[2]ИП!$AD$11:$AD$13</definedName>
    <definedName name="IP_MAIN_LIST_NAME_IP">[2]ИП!$G$11:$G$13</definedName>
    <definedName name="IP_MAIN_START_DATE">[2]ИП!$N$11:$N$13</definedName>
    <definedName name="IP_NAME_FORM">[2]DATA_FORMS!$C$32</definedName>
    <definedName name="kind_of_cons" localSheetId="4">[2]TEHSHEET!$R$2:$R$6</definedName>
    <definedName name="kind_of_cons">[1]TEHSHEET!$R$2:$R$6</definedName>
    <definedName name="kind_of_control_method_filter">[2]TEHSHEET!$L$2:$L$5</definedName>
    <definedName name="kind_of_data_type">[2]TEHSHEET!$P$2:$P$3</definedName>
    <definedName name="kind_of_fuels">[2]TEHSHEET!$BB$2:$BB$29</definedName>
    <definedName name="kind_of_heat_transfer" localSheetId="4">[2]TEHSHEET!$O$2:$O$12</definedName>
    <definedName name="kind_of_heat_transfer">[1]TEHSHEET!$O$2:$O$12</definedName>
    <definedName name="kind_of_NDS">[2]TEHSHEET!$H$2:$H$8</definedName>
    <definedName name="kind_of_org_type">[2]TEHSHEET!$AZ$2:$AZ$5</definedName>
    <definedName name="kind_of_power_te_unit">[2]TEHSHEET!$J$11:$J$12</definedName>
    <definedName name="kind_of_purchase_method">[2]TEHSHEET!$K$11:$K$13</definedName>
    <definedName name="kind_of_scheme_in" localSheetId="4">[2]TEHSHEET!$Q$2:$Q$5</definedName>
    <definedName name="kind_of_scheme_in">[1]TEHSHEET!$Q$2:$Q$5</definedName>
    <definedName name="kind_of_tariff_RHEAT">[2]TEHSHEET!$E$19:$E$20</definedName>
    <definedName name="kind_of_volume_te_unit">[2]TEHSHEET!$J$15:$J$16</definedName>
    <definedName name="KNE_NAME_FORM">[2]DATA_FORMS!$C$8</definedName>
    <definedName name="kpp">[2]Титульный!$F$34</definedName>
    <definedName name="NameTemplatesInListMO">[2]TEHSHEET!$K$45</definedName>
    <definedName name="NameTemplatesInTitle">[2]TEHSHEET!$J$45</definedName>
    <definedName name="NameTemplatesInTitleList">[2]TEHSHEET!$J$46:$J$53</definedName>
    <definedName name="OFFER_METHOD" localSheetId="4">[2]Предложение!$K$24:$K$83</definedName>
    <definedName name="OFFER_METHOD">#REF!</definedName>
    <definedName name="org" localSheetId="4">[2]Титульный!$F$31</definedName>
    <definedName name="org">[1]Титульный!$F$31</definedName>
    <definedName name="ORG_INFO_NAME_FORM">[2]DATA_FORMS!$C$4</definedName>
    <definedName name="ORG_INFO_P_NOTE_MAIN">[2]DATA_NPA!$N$3</definedName>
    <definedName name="ORG_VD_NAME_FORM">[2]DATA_FORMS!$C$31</definedName>
    <definedName name="PeriodIsEmptyList">[2]TEHSHEET!$I$46:$I$53</definedName>
    <definedName name="pIns_PT_VTAR_A_COLDVSNA">'Форма 13_Пригородный'!$T$53</definedName>
    <definedName name="pIns_ver_COLDVSNA_TARIFF_A_COLDVSNA">'Форма 13_Пригородный'!$CU$37</definedName>
    <definedName name="PROCEDURE_TC_NAME_FORM">[2]DATA_FORMS!$C$30</definedName>
    <definedName name="pt_cs_9">'Форма 13_Пригородный'!$43:$50</definedName>
    <definedName name="PT_DIFFERENTIATION_CS" localSheetId="4">'[2]Перечень тарифов'!$AL$12:$AL$137</definedName>
    <definedName name="PT_DIFFERENTIATION_CS">#REF!</definedName>
    <definedName name="PT_DIFFERENTIATION_CS_ID" localSheetId="4">'[2]Перечень тарифов'!$AF$12:$AF$137</definedName>
    <definedName name="PT_DIFFERENTIATION_CS_ID">#REF!</definedName>
    <definedName name="PT_DIFFERENTIATION_IST_TE">'[2]Перечень тарифов'!$AM$12:$AM$137</definedName>
    <definedName name="PT_DIFFERENTIATION_IST_TE_ID">'[2]Перечень тарифов'!$AG$12:$AG$137</definedName>
    <definedName name="PT_DIFFERENTIATION_NTAR" localSheetId="4">'[2]Перечень тарифов'!$AJ$12:$AJ$137</definedName>
    <definedName name="PT_DIFFERENTIATION_NTAR">#REF!</definedName>
    <definedName name="PT_DIFFERENTIATION_NTAR_ID" localSheetId="4">'[2]Перечень тарифов'!$AD$12:$AD$137</definedName>
    <definedName name="PT_DIFFERENTIATION_NTAR_ID">#REF!</definedName>
    <definedName name="PT_DIFFERENTIATION_NUM_CS" localSheetId="4">'[2]Перечень тарифов'!$AP$12:$AP$137</definedName>
    <definedName name="PT_DIFFERENTIATION_NUM_CS">#REF!</definedName>
    <definedName name="PT_DIFFERENTIATION_NUM_IST_TE">'[2]Перечень тарифов'!$AQ$12:$AQ$137</definedName>
    <definedName name="PT_DIFFERENTIATION_NUM_NTAR" localSheetId="4">'[2]Перечень тарифов'!$AN$12:$AN$137</definedName>
    <definedName name="PT_DIFFERENTIATION_NUM_NTAR">#REF!</definedName>
    <definedName name="PT_DIFFERENTIATION_NUM_TER" localSheetId="4">'[2]Перечень тарифов'!$AO$12:$AO$137</definedName>
    <definedName name="PT_DIFFERENTIATION_NUM_TER">#REF!</definedName>
    <definedName name="PT_DIFFERENTIATION_TER" localSheetId="4">'[2]Перечень тарифов'!$AK$12:$AK$137</definedName>
    <definedName name="PT_DIFFERENTIATION_TER">#REF!</definedName>
    <definedName name="PT_DIFFERENTIATION_TER_ID" localSheetId="4">'[2]Перечень тарифов'!$AE$12:$AE$137</definedName>
    <definedName name="PT_DIFFERENTIATION_TER_ID">#REF!</definedName>
    <definedName name="PT_DIFFERENTIATION_VTAR" localSheetId="4">'[2]Перечень тарифов'!$AH$12:$AH$137</definedName>
    <definedName name="PT_DIFFERENTIATION_VTAR">#REF!</definedName>
    <definedName name="PT_DIFFERENTIATION_VTAR_ID" localSheetId="4">'[2]Перечень тарифов'!$AC$12:$AC$137</definedName>
    <definedName name="PT_DIFFERENTIATION_VTAR_ID">#REF!</definedName>
    <definedName name="pt_ntar_9">'Форма 13_Пригородный'!$41:$52</definedName>
    <definedName name="PT_P_FORM_COLDVSNA_4_NAME_FORM" localSheetId="4">[2]DATA_FORMS!$C$17</definedName>
    <definedName name="PT_P_FORM_COLDVSNA_4_NAME_FORM">[1]DATA_FORMS!$C$17</definedName>
    <definedName name="PT_P_FORM_COLDVSNA_5_NAME_FORM">[2]DATA_FORMS!$C$18</definedName>
    <definedName name="PT_P_FORM_HEAT_4_NAME_FORM">[2]DATA_FORMS!$C$9</definedName>
    <definedName name="PT_P_FORM_HEAT_5_NAME_FORM">[2]DATA_FORMS!$C$10</definedName>
    <definedName name="PT_P_FORM_HEAT_6_NAME_FORM">[2]DATA_FORMS!$C$11</definedName>
    <definedName name="PT_P_FORM_HEAT_7_NAME_FORM">[2]DATA_FORMS!$C$12</definedName>
    <definedName name="PT_P_FORM_HOTVSNA_4_NAME_FORM">[2]DATA_FORMS!$C$21</definedName>
    <definedName name="PT_P_FORM_HOTVSNA_5_NAME_FORM">[2]DATA_FORMS!$C$22</definedName>
    <definedName name="PT_P_FORM_VOTV_4_NAME_FORM">[2]DATA_FORMS!$C$25</definedName>
    <definedName name="PT_P_FORM_VOTV_5_NAME_FORM">[2]DATA_FORMS!$C$26</definedName>
    <definedName name="PT_R_FORM_COLDVSNA_16_NAME_FORM" localSheetId="4">[2]DATA_FORMS!$C$19</definedName>
    <definedName name="PT_R_FORM_COLDVSNA_16_NAME_FORM">[1]DATA_FORMS!$C$19</definedName>
    <definedName name="PT_R_FORM_COLDVSNA_17_NAME_FORM">[2]DATA_FORMS!$C$20</definedName>
    <definedName name="PT_R_FORM_HEAT_21_NAME_FORM">[2]DATA_FORMS!$C$13</definedName>
    <definedName name="PT_R_FORM_HEAT_22_NAME_FORM">[2]DATA_FORMS!$C$14</definedName>
    <definedName name="PT_R_FORM_HEAT_23_NAME_FORM">[2]DATA_FORMS!$C$15</definedName>
    <definedName name="PT_R_FORM_HEAT_24_NAME_FORM">[2]DATA_FORMS!$C$16</definedName>
    <definedName name="PT_R_FORM_HOTVSNA_16_NAME_FORM">[2]DATA_FORMS!$C$23</definedName>
    <definedName name="PT_R_FORM_HOTVSNA_17_NAME_FORM">[2]DATA_FORMS!$C$24</definedName>
    <definedName name="PT_R_FORM_VOTV_16_NAME_FORM">[2]DATA_FORMS!$C$27</definedName>
    <definedName name="PT_R_FORM_VOTV_17_NAME_FORM">[2]DATA_FORMS!$C$28</definedName>
    <definedName name="pt_ter_9">'Форма 13_Пригородный'!$42:$51</definedName>
    <definedName name="PURCH_NAME_FORM" localSheetId="4">[2]DATA_FORMS!$C$29</definedName>
    <definedName name="PURCH_NAME_FORM">[1]DATA_FORMS!$C$29</definedName>
    <definedName name="QRE_METHOD_LIST">[2]TEHSHEET!$AZ$8:$AZ$10</definedName>
    <definedName name="QUARTER">[2]TEHSHEET!$F$2:$F$5</definedName>
    <definedName name="region_name">[2]Титульный!$F$7</definedName>
    <definedName name="ROIV_INFO_COMMENT">[2]TEHSHEET!$BA$97:$BA$103</definedName>
    <definedName name="ROIV_INFO_LIST">[2]TEHSHEET!$AZ$97:$AZ$103</definedName>
    <definedName name="ROIV_INFO_NAME">'[2]Орган регулирования'!$F$12</definedName>
    <definedName name="StartDateList">[2]TEHSHEET!$G$46:$G$53</definedName>
    <definedName name="tblEnd_1_TARIFF_A_COLDVSNA">'Форма 13_Пригородный'!$CU$54</definedName>
    <definedName name="tblStart_1_TARIFF_A_COLDVSNA">'Форма 13_Пригородный'!$AC$41</definedName>
    <definedName name="TEMPLATE_DATA_POINT_FHD">[2]DATA_NPA!$T$18:$W$146</definedName>
    <definedName name="TEMPLATE_GROUP" localSheetId="4">[2]TEHSHEET!$E$45</definedName>
    <definedName name="TEMPLATE_GROUP">[1]TEHSHEET!$E$45</definedName>
    <definedName name="TEMPLATE_NAME_FORM_LIST">[2]DATA_FORMS!$D$3:$H$35</definedName>
    <definedName name="TEMPLATE_NOTE_POINT_FHD">[2]DATA_NPA!$Z$18:$AD$146</definedName>
    <definedName name="TEMPLATE_NUMBER_FORM_LIST">[2]DATA_FORMS!$D$2:$H$2</definedName>
    <definedName name="TEMPLATE_NUMBER_POINT_FHD">[2]DATA_NPA!$O$18:$S$146</definedName>
    <definedName name="TEMPLATE_ORG_DATA_POINT">[2]DATA_NPA!$Z$3:$AD$9</definedName>
    <definedName name="TEMPLATE_SPHERE" localSheetId="4">[2]TEHSHEET!$E$36</definedName>
    <definedName name="TEMPLATE_SPHERE">[1]TEHSHEET!$E$36</definedName>
    <definedName name="TEMPLATE_SPHERE_LIST">[2]DATA_FORMS!$D$1:$H$1</definedName>
    <definedName name="TEMPLATE_SPHERE_LIST_FOR_NOTE">[2]DATA_NPA!$Z$2:$AD$2</definedName>
    <definedName name="TEMPLATE_SPHERE_RUS" localSheetId="4">[2]TEHSHEET!$F$36</definedName>
    <definedName name="TEMPLATE_SPHERE_RUS">[1]TEHSHEET!$F$36</definedName>
    <definedName name="TEMPLATE_SPHERE_RUS_2">[2]TEHSHEET!$G$36</definedName>
    <definedName name="TERMS_NAME_FORM">[2]DATA_FORMS!$C$5</definedName>
    <definedName name="TERMS_P_1">[2]DATA_NPA!$M$148</definedName>
    <definedName name="TERRITORY_LIST_ID">'[2]Список территорий'!$F$11:$F$15</definedName>
    <definedName name="TERRITORY_MR_LIST">'[2]Список территорий'!$G$11:$G$15</definedName>
    <definedName name="TITLE_DATE_CHANGE_PERIOD">[2]Титульный!$F$19</definedName>
    <definedName name="TITLE_DATE_FIL">[2]Титульный!$F$13</definedName>
    <definedName name="TITLE_DATE_PR" localSheetId="4">[2]Титульный!$F$21</definedName>
    <definedName name="TITLE_DATE_PR">[1]Титульный!$F$21</definedName>
    <definedName name="TITLE_DATE_PR_CHANGE" localSheetId="4">[2]Титульный!$F$26</definedName>
    <definedName name="TITLE_DATE_PR_CHANGE">[1]Титульный!$F$26</definedName>
    <definedName name="TITLE_DIFFERENTIATION_TYPE">[2]Титульный!$F$41</definedName>
    <definedName name="TITLE_IP_DETAILED_METHOD_LIST">[2]TEHSHEET!$AZ$15:$AZ$17</definedName>
    <definedName name="TITLE_IST_PUB" localSheetId="4">[2]Титульный!$F$24</definedName>
    <definedName name="TITLE_IST_PUB">[1]Титульный!$F$24</definedName>
    <definedName name="TITLE_IST_PUB_CHANGE" localSheetId="4">[2]Титульный!$F$29</definedName>
    <definedName name="TITLE_IST_PUB_CHANGE">[1]Титульный!$F$29</definedName>
    <definedName name="TITLE_NAME_OR_PR" localSheetId="4">[2]Титульный!$F$23</definedName>
    <definedName name="TITLE_NAME_OR_PR">[1]Титульный!$F$23</definedName>
    <definedName name="TITLE_NAME_OR_PR_CHANGE" localSheetId="4">[2]Титульный!$F$28</definedName>
    <definedName name="TITLE_NAME_OR_PR_CHANGE">[1]Титульный!$F$28</definedName>
    <definedName name="TITLE_NUMBER_PR" localSheetId="4">[2]Титульный!$F$22</definedName>
    <definedName name="TITLE_NUMBER_PR">[1]Титульный!$F$22</definedName>
    <definedName name="TITLE_NUMBER_PR_CHANGE" localSheetId="4">[2]Титульный!$F$27</definedName>
    <definedName name="TITLE_NUMBER_PR_CHANGE">[1]Титульный!$F$27</definedName>
    <definedName name="TITLE_PERIOD_END">[2]Титульный!$F$12</definedName>
    <definedName name="TITLE_PERIOD_START">[2]Титульный!$F$11</definedName>
    <definedName name="TITLE_STRUCTURE_INFO_ROIV">[2]Титульный!$F$9</definedName>
    <definedName name="TITLE_TYPE_ORG">[2]Титульный!$F$36</definedName>
    <definedName name="TP_NAME_FORM">[2]DATA_FORMS!$C$3</definedName>
    <definedName name="TP_P_A">[2]DATA_NPA!$M$11</definedName>
    <definedName name="TP_P_B">[2]DATA_NPA!$M$12</definedName>
    <definedName name="TP_P_G">[2]DATA_NPA!$M$15</definedName>
    <definedName name="TP_P_NOTE_A">[2]DATA_NPA!$N$11</definedName>
    <definedName name="TP_P_NOTE_B">[2]DATA_NPA!$N$12</definedName>
    <definedName name="TP_P_NOTE_G">[2]DATA_NPA!$N$15</definedName>
    <definedName name="TP_P_NOTE_G_1">[2]DATA_NPA!$N$16</definedName>
    <definedName name="TP_P_NOTE_V">[2]DATA_NPA!$N$13</definedName>
    <definedName name="TP_P_NOTE_V_1">[2]DATA_NPA!$N$14</definedName>
    <definedName name="TP_P_V">[2]DATA_NPA!$M$13</definedName>
    <definedName name="TP_P_V_1">[2]DATA_NPA!$M$14</definedName>
    <definedName name="UNIT_CONNECT_LIST">[2]TEHSHEET!$AZ$106:$AZ$108</definedName>
    <definedName name="VD_ID_LIST">[2]REESTR_VED!$A$2:$A$8</definedName>
    <definedName name="VD_NAME_LIST">[2]REESTR_VED!$B$2:$B$8</definedName>
    <definedName name="version">[2]Инструкция!$B$3</definedName>
    <definedName name="year_list">[2]TEHSHEET!$C$2:$C$6</definedName>
    <definedName name="А">#REF!</definedName>
    <definedName name="щ">#REF!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X53" i="10" l="1"/>
  <c r="CX52" i="10"/>
  <c r="CX51" i="10"/>
  <c r="CX50" i="10"/>
  <c r="CX49" i="10"/>
  <c r="CX48" i="10"/>
  <c r="CX47" i="10"/>
  <c r="CP47" i="10"/>
  <c r="CI47" i="10"/>
  <c r="CB47" i="10"/>
  <c r="BU47" i="10"/>
  <c r="BN47" i="10"/>
  <c r="BG47" i="10"/>
  <c r="AZ47" i="10"/>
  <c r="AS47" i="10"/>
  <c r="AL47" i="10"/>
  <c r="AE47" i="10"/>
  <c r="X47" i="10"/>
  <c r="CX46" i="10"/>
  <c r="CX45" i="10"/>
  <c r="CX44" i="10"/>
  <c r="CX43" i="10"/>
  <c r="AC43" i="10"/>
  <c r="S43" i="10"/>
  <c r="I44" i="10" s="1"/>
  <c r="CX42" i="10"/>
  <c r="AC42" i="10"/>
  <c r="S42" i="10"/>
  <c r="CX41" i="10"/>
  <c r="AC41" i="10"/>
  <c r="S41" i="10"/>
  <c r="U40" i="10"/>
  <c r="V40" i="10" s="1"/>
  <c r="W40" i="10" s="1"/>
  <c r="X40" i="10" s="1"/>
  <c r="Y40" i="10" s="1"/>
  <c r="Z40" i="10" s="1"/>
  <c r="AB40" i="10" s="1"/>
  <c r="AC40" i="10" s="1"/>
  <c r="AD40" i="10" s="1"/>
  <c r="AE40" i="10" s="1"/>
  <c r="AF40" i="10" s="1"/>
  <c r="AG40" i="10" s="1"/>
  <c r="AI40" i="10" s="1"/>
  <c r="AJ40" i="10" s="1"/>
  <c r="AK40" i="10" s="1"/>
  <c r="AL40" i="10" s="1"/>
  <c r="AM40" i="10" s="1"/>
  <c r="AN40" i="10" s="1"/>
  <c r="AP40" i="10" s="1"/>
  <c r="AQ40" i="10" s="1"/>
  <c r="AR40" i="10" s="1"/>
  <c r="AS40" i="10" s="1"/>
  <c r="AT40" i="10" s="1"/>
  <c r="AU40" i="10" s="1"/>
  <c r="AW40" i="10" s="1"/>
  <c r="AX40" i="10" s="1"/>
  <c r="AY40" i="10" s="1"/>
  <c r="AZ40" i="10" s="1"/>
  <c r="BA40" i="10" s="1"/>
  <c r="BB40" i="10" s="1"/>
  <c r="BD40" i="10" s="1"/>
  <c r="BE40" i="10" s="1"/>
  <c r="BF40" i="10" s="1"/>
  <c r="BG40" i="10" s="1"/>
  <c r="BH40" i="10" s="1"/>
  <c r="BI40" i="10" s="1"/>
  <c r="BK40" i="10" s="1"/>
  <c r="BL40" i="10" s="1"/>
  <c r="BM40" i="10" s="1"/>
  <c r="BN40" i="10" s="1"/>
  <c r="BO40" i="10" s="1"/>
  <c r="BP40" i="10" s="1"/>
  <c r="BR40" i="10" s="1"/>
  <c r="BS40" i="10" s="1"/>
  <c r="BT40" i="10" s="1"/>
  <c r="BU40" i="10" s="1"/>
  <c r="BV40" i="10" s="1"/>
  <c r="BW40" i="10" s="1"/>
  <c r="BY40" i="10" s="1"/>
  <c r="BZ40" i="10" s="1"/>
  <c r="CA40" i="10" s="1"/>
  <c r="CB40" i="10" s="1"/>
  <c r="CC40" i="10" s="1"/>
  <c r="CD40" i="10" s="1"/>
  <c r="CF40" i="10" s="1"/>
  <c r="CG40" i="10" s="1"/>
  <c r="CH40" i="10" s="1"/>
  <c r="CI40" i="10" s="1"/>
  <c r="CJ40" i="10" s="1"/>
  <c r="CK40" i="10" s="1"/>
  <c r="CM40" i="10" s="1"/>
  <c r="CN40" i="10" s="1"/>
  <c r="CO40" i="10" s="1"/>
  <c r="CP40" i="10" s="1"/>
  <c r="CQ40" i="10" s="1"/>
  <c r="CR40" i="10" s="1"/>
  <c r="CT40" i="10" s="1"/>
  <c r="CU40" i="10" s="1"/>
  <c r="CN33" i="10"/>
  <c r="CG33" i="10"/>
  <c r="BZ33" i="10"/>
  <c r="BS33" i="10"/>
  <c r="BL33" i="10"/>
  <c r="BE33" i="10"/>
  <c r="AX33" i="10"/>
  <c r="AQ33" i="10"/>
  <c r="AJ33" i="10"/>
  <c r="AC33" i="10"/>
  <c r="V33" i="10"/>
  <c r="CN32" i="10"/>
  <c r="CG32" i="10"/>
  <c r="BZ32" i="10"/>
  <c r="BS32" i="10"/>
  <c r="BL32" i="10"/>
  <c r="BE32" i="10"/>
  <c r="AX32" i="10"/>
  <c r="AQ32" i="10"/>
  <c r="AJ32" i="10"/>
  <c r="AC32" i="10"/>
  <c r="V32" i="10"/>
  <c r="CN30" i="10"/>
  <c r="CG30" i="10"/>
  <c r="BZ30" i="10"/>
  <c r="BS30" i="10"/>
  <c r="BL30" i="10"/>
  <c r="BE30" i="10"/>
  <c r="AX30" i="10"/>
  <c r="AQ30" i="10"/>
  <c r="AJ30" i="10"/>
  <c r="AC30" i="10"/>
  <c r="V30" i="10"/>
  <c r="CN29" i="10"/>
  <c r="CG29" i="10"/>
  <c r="BZ29" i="10"/>
  <c r="BS29" i="10"/>
  <c r="BL29" i="10"/>
  <c r="BE29" i="10"/>
  <c r="AX29" i="10"/>
  <c r="AQ29" i="10"/>
  <c r="AJ29" i="10"/>
  <c r="AC29" i="10"/>
  <c r="V29" i="10"/>
  <c r="CN28" i="10"/>
  <c r="CG28" i="10"/>
  <c r="BZ28" i="10"/>
  <c r="BS28" i="10"/>
  <c r="BL28" i="10"/>
  <c r="BE28" i="10"/>
  <c r="AX28" i="10"/>
  <c r="AQ28" i="10"/>
  <c r="AJ28" i="10"/>
  <c r="AC28" i="10"/>
  <c r="V28" i="10"/>
  <c r="CN27" i="10"/>
  <c r="CG27" i="10"/>
  <c r="BZ27" i="10"/>
  <c r="BS27" i="10"/>
  <c r="BL27" i="10"/>
  <c r="BE27" i="10"/>
  <c r="AX27" i="10"/>
  <c r="AQ27" i="10"/>
  <c r="AJ27" i="10"/>
  <c r="AC27" i="10"/>
  <c r="V27" i="10"/>
  <c r="S25" i="10"/>
  <c r="S24" i="10"/>
  <c r="AE16" i="10"/>
  <c r="CX13" i="10"/>
  <c r="CX12" i="10"/>
  <c r="CX11" i="10"/>
  <c r="CX10" i="10"/>
  <c r="CX9" i="10"/>
  <c r="CX8" i="10"/>
  <c r="CP8" i="10"/>
  <c r="CI8" i="10"/>
  <c r="CB8" i="10"/>
  <c r="BU8" i="10"/>
  <c r="BN8" i="10"/>
  <c r="BG8" i="10"/>
  <c r="AZ8" i="10"/>
  <c r="AS8" i="10"/>
  <c r="AL8" i="10"/>
  <c r="AE8" i="10"/>
  <c r="X8" i="10"/>
  <c r="CX7" i="10"/>
  <c r="CX6" i="10"/>
  <c r="CX5" i="10"/>
  <c r="CX4" i="10"/>
  <c r="AC4" i="10"/>
  <c r="S4" i="10"/>
  <c r="I5" i="10" s="1"/>
  <c r="CX3" i="10"/>
  <c r="AC3" i="10"/>
  <c r="S3" i="10"/>
  <c r="CX2" i="10"/>
  <c r="AC2" i="10"/>
  <c r="S2" i="10"/>
  <c r="CV46" i="10"/>
  <c r="CV7" i="10"/>
  <c r="J6" i="10" l="1"/>
  <c r="S5" i="10"/>
  <c r="J45" i="10"/>
  <c r="S44" i="10"/>
  <c r="G357" i="6"/>
  <c r="F357" i="6"/>
  <c r="G354" i="6"/>
  <c r="F354" i="6"/>
  <c r="G351" i="6"/>
  <c r="F351" i="6"/>
  <c r="G348" i="6"/>
  <c r="F348" i="6"/>
  <c r="G345" i="6"/>
  <c r="F345" i="6"/>
  <c r="G342" i="6"/>
  <c r="F342" i="6"/>
  <c r="G336" i="6"/>
  <c r="F336" i="6"/>
  <c r="G333" i="6"/>
  <c r="F333" i="6"/>
  <c r="G330" i="6"/>
  <c r="F330" i="6"/>
  <c r="G324" i="6"/>
  <c r="F324" i="6"/>
  <c r="G321" i="6"/>
  <c r="F321" i="6"/>
  <c r="G318" i="6"/>
  <c r="F318" i="6"/>
  <c r="G315" i="6"/>
  <c r="F315" i="6"/>
  <c r="G312" i="6"/>
  <c r="F312" i="6"/>
  <c r="G309" i="6"/>
  <c r="F309" i="6"/>
  <c r="G306" i="6"/>
  <c r="F306" i="6"/>
  <c r="G303" i="6"/>
  <c r="F303" i="6"/>
  <c r="G300" i="6"/>
  <c r="F300" i="6"/>
  <c r="F299" i="6"/>
  <c r="G296" i="6"/>
  <c r="F296" i="6"/>
  <c r="G293" i="6"/>
  <c r="F293" i="6"/>
  <c r="G290" i="6"/>
  <c r="F290" i="6"/>
  <c r="G287" i="6"/>
  <c r="F287" i="6"/>
  <c r="G284" i="6"/>
  <c r="F284" i="6"/>
  <c r="G281" i="6"/>
  <c r="F281" i="6"/>
  <c r="G275" i="6"/>
  <c r="F275" i="6"/>
  <c r="G272" i="6"/>
  <c r="F272" i="6"/>
  <c r="G269" i="6"/>
  <c r="F269" i="6"/>
  <c r="G263" i="6"/>
  <c r="F263" i="6"/>
  <c r="G260" i="6"/>
  <c r="F260" i="6"/>
  <c r="G257" i="6"/>
  <c r="F257" i="6"/>
  <c r="G254" i="6"/>
  <c r="F254" i="6"/>
  <c r="G251" i="6"/>
  <c r="F251" i="6"/>
  <c r="G248" i="6"/>
  <c r="F248" i="6"/>
  <c r="G245" i="6"/>
  <c r="F245" i="6"/>
  <c r="G242" i="6"/>
  <c r="F242" i="6"/>
  <c r="G239" i="6"/>
  <c r="F239" i="6"/>
  <c r="F238" i="6"/>
  <c r="G235" i="6"/>
  <c r="F235" i="6"/>
  <c r="G232" i="6"/>
  <c r="F232" i="6"/>
  <c r="G229" i="6"/>
  <c r="F229" i="6"/>
  <c r="G226" i="6"/>
  <c r="F226" i="6"/>
  <c r="G223" i="6"/>
  <c r="F223" i="6"/>
  <c r="G220" i="6"/>
  <c r="F220" i="6"/>
  <c r="G214" i="6"/>
  <c r="F214" i="6"/>
  <c r="G211" i="6"/>
  <c r="F211" i="6"/>
  <c r="G208" i="6"/>
  <c r="F208" i="6"/>
  <c r="G187" i="6"/>
  <c r="F187" i="6"/>
  <c r="G184" i="6"/>
  <c r="F184" i="6"/>
  <c r="G181" i="6"/>
  <c r="F181" i="6"/>
  <c r="G178" i="6"/>
  <c r="F178" i="6"/>
  <c r="G175" i="6"/>
  <c r="F175" i="6"/>
  <c r="G172" i="6"/>
  <c r="F172" i="6"/>
  <c r="G169" i="6"/>
  <c r="F169" i="6"/>
  <c r="G166" i="6"/>
  <c r="F166" i="6"/>
  <c r="G163" i="6"/>
  <c r="F163" i="6"/>
  <c r="F162" i="6"/>
  <c r="G159" i="6"/>
  <c r="F159" i="6"/>
  <c r="G156" i="6"/>
  <c r="F156" i="6"/>
  <c r="G153" i="6"/>
  <c r="F153" i="6"/>
  <c r="G150" i="6"/>
  <c r="F150" i="6"/>
  <c r="G147" i="6"/>
  <c r="F147" i="6"/>
  <c r="G144" i="6"/>
  <c r="F144" i="6"/>
  <c r="G138" i="6"/>
  <c r="F138" i="6"/>
  <c r="G135" i="6"/>
  <c r="F135" i="6"/>
  <c r="G132" i="6"/>
  <c r="F132" i="6"/>
  <c r="G111" i="6"/>
  <c r="F111" i="6"/>
  <c r="G108" i="6"/>
  <c r="F108" i="6"/>
  <c r="G105" i="6"/>
  <c r="F105" i="6"/>
  <c r="G102" i="6"/>
  <c r="F102" i="6"/>
  <c r="G99" i="6"/>
  <c r="F99" i="6"/>
  <c r="G96" i="6"/>
  <c r="F96" i="6"/>
  <c r="G93" i="6"/>
  <c r="F93" i="6"/>
  <c r="G90" i="6"/>
  <c r="F90" i="6"/>
  <c r="G87" i="6"/>
  <c r="F87" i="6"/>
  <c r="F84" i="6"/>
  <c r="G81" i="6"/>
  <c r="F81" i="6"/>
  <c r="G78" i="6"/>
  <c r="F78" i="6"/>
  <c r="G75" i="6"/>
  <c r="F75" i="6"/>
  <c r="G72" i="6"/>
  <c r="F72" i="6"/>
  <c r="G69" i="6"/>
  <c r="F69" i="6"/>
  <c r="G66" i="6"/>
  <c r="F66" i="6"/>
  <c r="G60" i="6"/>
  <c r="F60" i="6"/>
  <c r="G57" i="6"/>
  <c r="F57" i="6"/>
  <c r="G54" i="6"/>
  <c r="F54" i="6"/>
  <c r="G48" i="6"/>
  <c r="F48" i="6"/>
  <c r="G45" i="6"/>
  <c r="F45" i="6"/>
  <c r="G42" i="6"/>
  <c r="F42" i="6"/>
  <c r="G39" i="6"/>
  <c r="F39" i="6"/>
  <c r="G36" i="6"/>
  <c r="F36" i="6"/>
  <c r="G33" i="6"/>
  <c r="F33" i="6"/>
  <c r="G30" i="6"/>
  <c r="F30" i="6"/>
  <c r="G27" i="6"/>
  <c r="F27" i="6"/>
  <c r="G24" i="6"/>
  <c r="F24" i="6"/>
  <c r="F23" i="6"/>
  <c r="F17" i="6"/>
  <c r="F16" i="6"/>
  <c r="E14" i="6"/>
  <c r="M7" i="6"/>
  <c r="G5" i="6"/>
  <c r="M4" i="6"/>
  <c r="G2" i="6"/>
  <c r="M1" i="6"/>
  <c r="S45" i="10" l="1"/>
  <c r="K46" i="10"/>
  <c r="S46" i="10" s="1"/>
  <c r="S6" i="10"/>
  <c r="K7" i="10"/>
  <c r="S7" i="10" s="1"/>
  <c r="G320" i="7"/>
  <c r="F320" i="7"/>
  <c r="G317" i="7"/>
  <c r="F317" i="7"/>
  <c r="G314" i="7"/>
  <c r="F314" i="7"/>
  <c r="G311" i="7"/>
  <c r="F311" i="7"/>
  <c r="G308" i="7"/>
  <c r="F308" i="7"/>
  <c r="G305" i="7"/>
  <c r="F305" i="7"/>
  <c r="G299" i="7"/>
  <c r="F299" i="7"/>
  <c r="G296" i="7"/>
  <c r="F296" i="7"/>
  <c r="G293" i="7"/>
  <c r="F293" i="7"/>
  <c r="G287" i="7"/>
  <c r="F287" i="7"/>
  <c r="G284" i="7"/>
  <c r="F284" i="7"/>
  <c r="G281" i="7"/>
  <c r="F281" i="7"/>
  <c r="G278" i="7"/>
  <c r="F278" i="7"/>
  <c r="G275" i="7"/>
  <c r="F275" i="7"/>
  <c r="G272" i="7"/>
  <c r="F272" i="7"/>
  <c r="G269" i="7"/>
  <c r="F269" i="7"/>
  <c r="G266" i="7"/>
  <c r="F266" i="7"/>
  <c r="F265" i="7"/>
  <c r="G262" i="7"/>
  <c r="F262" i="7"/>
  <c r="G259" i="7"/>
  <c r="F259" i="7"/>
  <c r="G256" i="7"/>
  <c r="F256" i="7"/>
  <c r="G253" i="7"/>
  <c r="F253" i="7"/>
  <c r="G250" i="7"/>
  <c r="F250" i="7"/>
  <c r="G247" i="7"/>
  <c r="F247" i="7"/>
  <c r="G241" i="7"/>
  <c r="F241" i="7"/>
  <c r="G238" i="7"/>
  <c r="F238" i="7"/>
  <c r="G235" i="7"/>
  <c r="F235" i="7"/>
  <c r="G229" i="7"/>
  <c r="F229" i="7"/>
  <c r="G226" i="7"/>
  <c r="F226" i="7"/>
  <c r="G223" i="7"/>
  <c r="F223" i="7"/>
  <c r="G220" i="7"/>
  <c r="F220" i="7"/>
  <c r="G217" i="7"/>
  <c r="F217" i="7"/>
  <c r="G214" i="7"/>
  <c r="F214" i="7"/>
  <c r="G211" i="7"/>
  <c r="F211" i="7"/>
  <c r="G208" i="7"/>
  <c r="F208" i="7"/>
  <c r="F207" i="7"/>
  <c r="G204" i="7"/>
  <c r="F204" i="7"/>
  <c r="G201" i="7"/>
  <c r="F201" i="7"/>
  <c r="G198" i="7"/>
  <c r="F198" i="7"/>
  <c r="G195" i="7"/>
  <c r="F195" i="7"/>
  <c r="G192" i="7"/>
  <c r="F192" i="7"/>
  <c r="G189" i="7"/>
  <c r="F189" i="7"/>
  <c r="G183" i="7"/>
  <c r="F183" i="7"/>
  <c r="G180" i="7"/>
  <c r="F180" i="7"/>
  <c r="G177" i="7"/>
  <c r="F177" i="7"/>
  <c r="G167" i="7"/>
  <c r="F167" i="7"/>
  <c r="G164" i="7"/>
  <c r="F164" i="7"/>
  <c r="G161" i="7"/>
  <c r="F161" i="7"/>
  <c r="G158" i="7"/>
  <c r="F158" i="7"/>
  <c r="G155" i="7"/>
  <c r="F155" i="7"/>
  <c r="G152" i="7"/>
  <c r="F152" i="7"/>
  <c r="G149" i="7"/>
  <c r="F149" i="7"/>
  <c r="G146" i="7"/>
  <c r="F146" i="7"/>
  <c r="F145" i="7"/>
  <c r="G142" i="7"/>
  <c r="F142" i="7"/>
  <c r="G139" i="7"/>
  <c r="F139" i="7"/>
  <c r="G136" i="7"/>
  <c r="F136" i="7"/>
  <c r="G133" i="7"/>
  <c r="F133" i="7"/>
  <c r="G130" i="7"/>
  <c r="F130" i="7"/>
  <c r="G127" i="7"/>
  <c r="F127" i="7"/>
  <c r="G121" i="7"/>
  <c r="F121" i="7"/>
  <c r="G118" i="7"/>
  <c r="F118" i="7"/>
  <c r="G115" i="7"/>
  <c r="F115" i="7"/>
  <c r="G105" i="7"/>
  <c r="F105" i="7"/>
  <c r="G102" i="7"/>
  <c r="F102" i="7"/>
  <c r="G99" i="7"/>
  <c r="F99" i="7"/>
  <c r="G96" i="7"/>
  <c r="F96" i="7"/>
  <c r="G93" i="7"/>
  <c r="F93" i="7"/>
  <c r="G90" i="7"/>
  <c r="F90" i="7"/>
  <c r="G87" i="7"/>
  <c r="F87" i="7"/>
  <c r="G84" i="7"/>
  <c r="F84" i="7"/>
  <c r="F81" i="7"/>
  <c r="G78" i="7"/>
  <c r="F78" i="7"/>
  <c r="G75" i="7"/>
  <c r="F75" i="7"/>
  <c r="G72" i="7"/>
  <c r="F72" i="7"/>
  <c r="G69" i="7"/>
  <c r="F69" i="7"/>
  <c r="G66" i="7"/>
  <c r="F66" i="7"/>
  <c r="G63" i="7"/>
  <c r="F63" i="7"/>
  <c r="G57" i="7"/>
  <c r="F57" i="7"/>
  <c r="G54" i="7"/>
  <c r="F54" i="7"/>
  <c r="G51" i="7"/>
  <c r="F51" i="7"/>
  <c r="G45" i="7"/>
  <c r="F45" i="7"/>
  <c r="G42" i="7"/>
  <c r="F42" i="7"/>
  <c r="G39" i="7"/>
  <c r="F39" i="7"/>
  <c r="G36" i="7"/>
  <c r="F36" i="7"/>
  <c r="G33" i="7"/>
  <c r="F33" i="7"/>
  <c r="G30" i="7"/>
  <c r="F30" i="7"/>
  <c r="G27" i="7"/>
  <c r="F27" i="7"/>
  <c r="G24" i="7"/>
  <c r="F24" i="7"/>
  <c r="F23" i="7"/>
  <c r="F17" i="7"/>
  <c r="F16" i="7"/>
  <c r="M7" i="7"/>
  <c r="G5" i="7"/>
  <c r="M4" i="7"/>
  <c r="G2" i="7"/>
  <c r="M1" i="7"/>
</calcChain>
</file>

<file path=xl/sharedStrings.xml><?xml version="1.0" encoding="utf-8"?>
<sst xmlns="http://schemas.openxmlformats.org/spreadsheetml/2006/main" count="2685" uniqueCount="186">
  <si>
    <t>×</t>
  </si>
  <si>
    <t>Параметры формы</t>
  </si>
  <si>
    <t>№ п/п</t>
  </si>
  <si>
    <t>Наименование параметра</t>
  </si>
  <si>
    <t>Информация</t>
  </si>
  <si>
    <t>Ссылка на документ</t>
  </si>
  <si>
    <t>1</t>
  </si>
  <si>
    <t>2</t>
  </si>
  <si>
    <t>Единая информационная система в сфере закупок</t>
  </si>
  <si>
    <t>3</t>
  </si>
  <si>
    <t>План закупок</t>
  </si>
  <si>
    <t>4</t>
  </si>
  <si>
    <t>pIns_PT_VTAR_A</t>
  </si>
  <si>
    <t>pt_ntar_1</t>
  </si>
  <si>
    <t>x</t>
  </si>
  <si>
    <t>p1</t>
  </si>
  <si>
    <t>Добавить период</t>
  </si>
  <si>
    <t>p2</t>
  </si>
  <si>
    <t>Вид тарифа</t>
  </si>
  <si>
    <t>Наименование тарифа</t>
  </si>
  <si>
    <t>Период действия тарифов</t>
  </si>
  <si>
    <t>с</t>
  </si>
  <si>
    <t>по</t>
  </si>
  <si>
    <t>p1_0</t>
  </si>
  <si>
    <t>pIns_PT_VTAR_B</t>
  </si>
  <si>
    <t>pt_ntar_2</t>
  </si>
  <si>
    <t>pIns_PT_VTAR_C</t>
  </si>
  <si>
    <t>pt_ntar_3</t>
  </si>
  <si>
    <t>pIns_PT_VTAR_D</t>
  </si>
  <si>
    <t>pt_ntar_4</t>
  </si>
  <si>
    <t>pIns_PT_VTAR_E1</t>
  </si>
  <si>
    <t>pt_ntar_5</t>
  </si>
  <si>
    <t>pIns_PT_VTAR_E2</t>
  </si>
  <si>
    <t>pt_ntar_6</t>
  </si>
  <si>
    <t>pIns_PT_VTAR_F</t>
  </si>
  <si>
    <t>pt_ntar_7</t>
  </si>
  <si>
    <t>pIns_PT_VTAR_G</t>
  </si>
  <si>
    <t>pt_ntar_8</t>
  </si>
  <si>
    <t>pIns_PT_VTAR_A_COLDVSNA</t>
  </si>
  <si>
    <t>pt_ntar_9</t>
  </si>
  <si>
    <t>метод индексации установленных тарифов</t>
  </si>
  <si>
    <t>pIns_PT_VTAR_B_COLDVSNA</t>
  </si>
  <si>
    <t>pt_ntar_10</t>
  </si>
  <si>
    <t>pIns_PT_VTAR_C_COLDVSNA</t>
  </si>
  <si>
    <t>pt_ntar_11</t>
  </si>
  <si>
    <t>pIns_PT_VTAR_D_COLDVSNA</t>
  </si>
  <si>
    <t>pt_ntar_12</t>
  </si>
  <si>
    <t>pIns_PT_VTAR_E_COLDVSNA</t>
  </si>
  <si>
    <t>pt_ntar_13</t>
  </si>
  <si>
    <t>метод экономически обоснованных расходов (затрат)</t>
  </si>
  <si>
    <t>pIns_PT_VTAR_A_HOTVSNA</t>
  </si>
  <si>
    <t>pt_ntar_14</t>
  </si>
  <si>
    <t>pIns_PT_VTAR_B_HOTVSNA</t>
  </si>
  <si>
    <t>pt_ntar_15</t>
  </si>
  <si>
    <t>pIns_PT_VTAR_C_HOTVSNA</t>
  </si>
  <si>
    <t>pt_ntar_16</t>
  </si>
  <si>
    <t>pIns_PT_VTAR_A_VOTV</t>
  </si>
  <si>
    <t>pt_ntar_17</t>
  </si>
  <si>
    <t>pIns_PT_VTAR_B_VOTV</t>
  </si>
  <si>
    <t>pt_ntar_18</t>
  </si>
  <si>
    <t>pIns_PT_VTAR_C_VOTV</t>
  </si>
  <si>
    <t>pt_ntar_19</t>
  </si>
  <si>
    <t>Необходимая валовая выручка на соответствующий период, в том числе с разбивкой по годам</t>
  </si>
  <si>
    <t>p2_0</t>
  </si>
  <si>
    <t>5</t>
  </si>
  <si>
    <t>6</t>
  </si>
  <si>
    <t>Территория действия тарифа</t>
  </si>
  <si>
    <t>Наименование централизованной системы холодного водоснабжения</t>
  </si>
  <si>
    <t>Наименование признака дифференциации</t>
  </si>
  <si>
    <t>GROUP_CONSUMER</t>
  </si>
  <si>
    <t>Группа потребителей</t>
  </si>
  <si>
    <t>да</t>
  </si>
  <si>
    <t>Добавить значение признака дифференциации</t>
  </si>
  <si>
    <t>Добавить группу потребителей</t>
  </si>
  <si>
    <t>Добавить наименование признака дифференциации</t>
  </si>
  <si>
    <t>Добавить централизованную систему для дифференциации</t>
  </si>
  <si>
    <t>Добавить территорию для дифференциации</t>
  </si>
  <si>
    <t>PERIOD_FROM_FIRST_ROW</t>
  </si>
  <si>
    <t>FLAG_BLOCK_COLUMN</t>
  </si>
  <si>
    <t>SPR</t>
  </si>
  <si>
    <t>FLAG_START_DATE</t>
  </si>
  <si>
    <t>FLAG_ETC_PERIOD</t>
  </si>
  <si>
    <t>FLAG_END_DATE</t>
  </si>
  <si>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</si>
  <si>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</si>
  <si>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</si>
  <si>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</si>
  <si>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Дата подачи заявления об утверждении тарифов</t>
  </si>
  <si>
    <t>Номер подачи заявления об утверждении тарифов</t>
  </si>
  <si>
    <t>dp</t>
  </si>
  <si>
    <t>Параметр дифференциации тарифа</t>
  </si>
  <si>
    <t>Величина и срок действия тарифа</t>
  </si>
  <si>
    <t>Наличие других периодов действия тарифа</t>
  </si>
  <si>
    <t>Наличие других сроков действия тарифа</t>
  </si>
  <si>
    <t>Одноставочный тариф</t>
  </si>
  <si>
    <t>Двухставочный тариф</t>
  </si>
  <si>
    <t>Срок действия</t>
  </si>
  <si>
    <t>ID_TER</t>
  </si>
  <si>
    <t>ID_CS</t>
  </si>
  <si>
    <t>ID_IST_TE</t>
  </si>
  <si>
    <t>NUM_NTAR</t>
  </si>
  <si>
    <t>NUM_TER</t>
  </si>
  <si>
    <t>NUM_CS</t>
  </si>
  <si>
    <t>NUM_FLAG_DIFF</t>
  </si>
  <si>
    <t>NUM_GC</t>
  </si>
  <si>
    <t>NUM_DATA_DIFF</t>
  </si>
  <si>
    <t>Одноставочный тариф,_x000D_
руб./куб. м</t>
  </si>
  <si>
    <t>ставка платы за объем поданной воды,_x000D_
руб./куб. м</t>
  </si>
  <si>
    <t>ставка платы за содержание мощности,_x000D_
руб./куб. м в час</t>
  </si>
  <si>
    <t>дата начала</t>
  </si>
  <si>
    <t>дата окончания</t>
  </si>
  <si>
    <t>pt_ter_9</t>
  </si>
  <si>
    <t>pt_cs_9</t>
  </si>
  <si>
    <t>pt_ist_te_9</t>
  </si>
  <si>
    <t>Добавить наименование тарифа</t>
  </si>
  <si>
    <t>Положение о закупке товаров, работ услуг для нужд ООО "Оренбург Водоканал"</t>
  </si>
  <si>
    <t>https://portal.eias.ru/Portal/DownloadPage.aspx?type=12&amp;guid=55a0eb29-f06b-4269-8695-cbf664ea3d09</t>
  </si>
  <si>
    <t>https://zakupki.gov.ru/epz/orderclause/card/common-info.html?orderClauseInfoId=733662</t>
  </si>
  <si>
    <t>https://zakupki.gov.ru/epz/orderplan//search/results.html?searchString=2220662626&amp;selectedOrderPlanName=2220662626&amp;searchType=true&amp;fz223=true&amp;fz44=on&amp;fz223=on&amp;fz94=on&amp;searchString=%D0%BE%D1%80%D0%B5%D0%BD%D0%B1%D1%83%D1%80%D0%B3+%D0%B2%D0%BE%D0%B4%D0%BE%D0%BA%D0%B0%D0%BD%D0%B0%D0%BB&amp;morphology=on&amp;search-filter=%D0%94%D0%B0%D1%82%D0%B5+%D1%80%D0%B0%D0%B7%D0%BC%D0%B5%D1%89%D0%B5%D0%BD%D0%B8%D1%8F&amp;structuredCheckBox=on&amp;structured=true&amp;notStructured=false&amp;fz223=on&amp;sortBy=BY_MODIFY_DATE&amp;pageNumber=1&amp;sortDirection=false&amp;recordsPerPage=_10&amp;showLotsInfoHidden=false&amp;searchType=true</t>
  </si>
  <si>
    <t>Реестр договоров, заключенных заказчиками по результатам закупки; Протокол о результатах процедуры закупки</t>
  </si>
  <si>
    <t>https://zakupki.gov.ru/epz/contractfz223/search/results.html?customerIdOrg=:%D0%9E%D0%91%D0%A9%D0%95%D0%A1%D0%A2%D0%92%D0%9E+%D0%A1+%D0%9E%D0%93%D0%A0%D0%90%D0%9D%D0%98%D0%A7%D0%95%D0%9D%D0%9D%D0%9E%D0%99+%D0%9E%D0%A2%D0%92%D0%95%D0%A2%D0%A1%D0%A2%D0%92%D0%95%D0%9D%D0%9D%D0%9E%D0%A1%D0%A2%D0%AC%D0%AE++%26quot%3B%D0%9E%D0%A0%D0%95%D0%9D%D0%91%D0%A3%D0%A0%D0%93+%D0%92%D0%9E%D0%94%D0%9E%D0%9A%D0%90%D0%9D%D0%90%D0%9B%26quot%3BzZnullzZzZ16100zZ5610077370</t>
  </si>
  <si>
    <t>ООО "Оренбург Водоканал"</t>
  </si>
  <si>
    <t>https://portal.eias.ru/Portal/DownloadPage.aspx?type=12&amp;guid=aa1104ee-eeec-4f49-8a11-ea9ee1ce34b1</t>
  </si>
  <si>
    <t>№И.ОрВК-24042024-028 от 24.04.2024</t>
  </si>
  <si>
    <t>Тариф на питьевую воду (питьевое водоснабжение)</t>
  </si>
  <si>
    <t>https://portal.eias.ru/Portal/DownloadPage.aspx?type=12&amp;guid=e9d7f138-5b04-4ea2-b1e9-82cce4d6d000</t>
  </si>
  <si>
    <t>Добавить срок действия</t>
  </si>
  <si>
    <t>без дифференциации</t>
  </si>
  <si>
    <t>Форма 11. Информация о способах приобретения, стоимости и об объемах товаров (работ, услуг), необходимых организации холодного водоснабжения для производства товаров (оказания услуг) в сфере холодного водоснабжения, тарифы на которые подлежат регулированию</t>
  </si>
  <si>
    <t>Сведения о правовых актах, регламентирующих правила закупки (положение о закупках) в организации холодного водоснабжения</t>
  </si>
  <si>
    <t>Сведения о месте размещения правовых актов, регламентирующих правила закупки (положение о закупках) в организации холодного водоснабжения</t>
  </si>
  <si>
    <t>Сведения о планировании закупочных процедур</t>
  </si>
  <si>
    <t>Сведения о результатах проведения закупочных процедур</t>
  </si>
  <si>
    <t>Добавить сведения</t>
  </si>
  <si>
    <t/>
  </si>
  <si>
    <t>-</t>
  </si>
  <si>
    <t>Форма 13. Информация о предложении организации холодного водоснабжения об установлении расчетной величины тарифов в сфере холодного водоснабжения</t>
  </si>
  <si>
    <t>45409.371041666665</t>
  </si>
  <si>
    <t>Тариф на холодную воду питьевую</t>
  </si>
  <si>
    <t>1.1</t>
  </si>
  <si>
    <t>1.1.1</t>
  </si>
  <si>
    <t>1.1.1.1</t>
  </si>
  <si>
    <t>1.1.1.1.1</t>
  </si>
  <si>
    <t>1.1.1.1.1.1</t>
  </si>
  <si>
    <t>45658.45046296297-45838.450740740744</t>
  </si>
  <si>
    <t>45839.45116898148-46022.45145833334</t>
  </si>
  <si>
    <t>46023.45207175926-46203.452997685185</t>
  </si>
  <si>
    <t>46204.45358796296-46387.453738425924</t>
  </si>
  <si>
    <t>46388.600949074076-46568.45428240741</t>
  </si>
  <si>
    <t>46569.454872685186-46752.45501157407</t>
  </si>
  <si>
    <t>46753.455509259256-46934.45594907407</t>
  </si>
  <si>
    <t>46935.45652777778-47118.456782407404</t>
  </si>
  <si>
    <t>47119.45712962963-47299.45730324074</t>
  </si>
  <si>
    <t>47300.60444444444-47483.60460648148</t>
  </si>
  <si>
    <t>47484.605266203704-47664.60569444444</t>
  </si>
  <si>
    <t>47665.606157407405-47848.606354166666</t>
  </si>
  <si>
    <t>47849.60693287037-48029.607037037036</t>
  </si>
  <si>
    <t>48030.60744212963-48213.60760416667</t>
  </si>
  <si>
    <t>48214.60787037037-48395.60800925926</t>
  </si>
  <si>
    <t>48396.60853009259-48579.60895833333</t>
  </si>
  <si>
    <t>48580.60927083333-48760.60947916667</t>
  </si>
  <si>
    <t>48761.613530092596-48944.613703703704</t>
  </si>
  <si>
    <t>48945.61403935185-49125.61418981481</t>
  </si>
  <si>
    <t>49126.61447916667-49309.614641203705</t>
  </si>
  <si>
    <t>49310.615115740744-49490.61528935185</t>
  </si>
  <si>
    <t>49491.615694444445-49674.61587962963</t>
  </si>
  <si>
    <t>49675.6162962963-49856.616423611114</t>
  </si>
  <si>
    <t>49857.616747685184-50040.6169212963</t>
  </si>
  <si>
    <t>50041.6172337963-50221.61740740741</t>
  </si>
  <si>
    <t>50222.61796296296-50405.618125</t>
  </si>
  <si>
    <t>50406.61950231482-50586.61971064815</t>
  </si>
  <si>
    <t>50587.6209375-50770.62119212963</t>
  </si>
  <si>
    <t>50771.621886574074-50951.622094907405</t>
  </si>
  <si>
    <t>50952.6225-51135.622824074075</t>
  </si>
  <si>
    <t>51136.62327546296-51317.62342592593</t>
  </si>
  <si>
    <t>51318.62375-51501.62390046296</t>
  </si>
  <si>
    <t>Тариф на подключение (технологическое присоединение) к централизованной системе холодного водоснабжения</t>
  </si>
  <si>
    <t>Flag_Row_Size</t>
  </si>
  <si>
    <t>pIns_PT_VTAR_H</t>
  </si>
  <si>
    <t>pt_ntar_20</t>
  </si>
  <si>
    <t>Flag_Col_Size</t>
  </si>
  <si>
    <t>№ И.ОрВК-13.11.2024-055</t>
  </si>
  <si>
    <t xml:space="preserve">Тариф на холодную воду питьевую
</t>
  </si>
  <si>
    <t>И.ОрВК-13112024-054 от 13.11.2024</t>
  </si>
  <si>
    <t>Тариф на подключение (технологическое присоединение) к централизованной системе водоснабжения</t>
  </si>
  <si>
    <t>Форма 12. Информация о предложении организации холодного водоснабжения об установлении тарифов в сфере холодного водоснабжения на очередной период регулирования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</si>
</sst>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0.000"/>
    <numFmt numFmtId="171" formatCode="#,##0.0000"/>
    <numFmt numFmtId="173" formatCode="_-* #,##0.00[$€-1]_-;\-* #,##0.00[$€-1]_-;_-* &quot;-&quot;??[$€-1]_-"/>
    <numFmt numFmtId="174" formatCode="#,##0.0"/>
  </numFmts>
  <fonts count="45">
    <font>
      <sz val="11"/>
      <color theme="1"/>
      <name val="Calibri"/>
      <family val="2"/>
      <scheme val="minor"/>
    </font>
    <font>
      <sz val="9"/>
      <name val="Tahoma"/>
    </font>
    <font>
      <sz val="9"/>
      <color theme="0"/>
      <name val="Tahoma"/>
    </font>
    <font>
      <sz val="11"/>
      <name val="Webdings2"/>
    </font>
    <font>
      <sz val="1"/>
      <color theme="0"/>
      <name val="Tahoma"/>
    </font>
    <font>
      <sz val="14"/>
      <color rgb="FFBCBCBC"/>
      <name val="Calibri"/>
    </font>
    <font>
      <u/>
      <sz val="9"/>
      <color rgb="FF333399"/>
      <name val="Tahoma"/>
    </font>
    <font>
      <b/>
      <sz val="9"/>
      <color rgb="FF000080"/>
      <name val="Tahoma"/>
    </font>
    <font>
      <u/>
      <sz val="9"/>
      <color theme="10"/>
      <name val="Tahoma"/>
    </font>
    <font>
      <sz val="11"/>
      <color rgb="FFBCBCBC"/>
      <name val="Wingdings 2"/>
    </font>
    <font>
      <sz val="9"/>
      <color rgb="FF000080"/>
      <name val="Tahoma"/>
    </font>
    <font>
      <b/>
      <u/>
      <sz val="9"/>
      <color rgb="FF000080"/>
      <name val="Tahoma"/>
    </font>
    <font>
      <b/>
      <sz val="9"/>
      <name val="Tahoma"/>
      <family val="2"/>
      <charset val="204"/>
    </font>
    <font>
      <sz val="9"/>
      <name val="Tahoma"/>
      <family val="2"/>
      <charset val="204"/>
    </font>
    <font>
      <sz val="1"/>
      <color theme="0"/>
      <name val="Tahoma"/>
      <family val="2"/>
      <charset val="204"/>
    </font>
    <font>
      <sz val="15"/>
      <name val="Tahoma"/>
      <family val="2"/>
      <charset val="204"/>
    </font>
    <font>
      <sz val="9"/>
      <color rgb="FF000080"/>
      <name val="Tahoma"/>
      <family val="2"/>
      <charset val="204"/>
    </font>
    <font>
      <b/>
      <u/>
      <sz val="9"/>
      <color rgb="FF000080"/>
      <name val="Tahoma"/>
      <family val="2"/>
      <charset val="204"/>
    </font>
    <font>
      <sz val="10"/>
      <name val="Tahoma"/>
      <family val="2"/>
      <charset val="204"/>
    </font>
    <font>
      <b/>
      <sz val="9"/>
      <color rgb="FF000080"/>
      <name val="Tahoma"/>
      <family val="2"/>
      <charset val="204"/>
    </font>
    <font>
      <sz val="9"/>
      <color rgb="FFBCBCBC"/>
      <name val="Tahoma"/>
      <family val="2"/>
      <charset val="204"/>
    </font>
    <font>
      <u/>
      <sz val="9"/>
      <color theme="10"/>
      <name val="Tahoma"/>
      <family val="2"/>
      <charset val="204"/>
    </font>
    <font>
      <sz val="9"/>
      <color theme="0"/>
      <name val="Tahoma"/>
      <family val="2"/>
      <charset val="204"/>
    </font>
    <font>
      <sz val="1"/>
      <color theme="0"/>
      <name val="Webdings2"/>
    </font>
    <font>
      <sz val="11"/>
      <color theme="0"/>
      <name val="Webdings2"/>
    </font>
    <font>
      <sz val="9"/>
      <color theme="0"/>
      <name val="Webdings2"/>
    </font>
    <font>
      <sz val="1"/>
      <name val="Tahoma"/>
      <family val="2"/>
      <charset val="204"/>
    </font>
    <font>
      <sz val="1"/>
      <name val="Webdings2"/>
    </font>
    <font>
      <sz val="9"/>
      <color rgb="FF000000"/>
      <name val="Tahoma"/>
    </font>
    <font>
      <sz val="9"/>
      <color rgb="FFBCBCBC"/>
      <name val="Tahoma"/>
    </font>
    <font>
      <sz val="11"/>
      <name val="Wingdings 2"/>
    </font>
    <font>
      <sz val="10"/>
      <name val="Tahoma"/>
    </font>
    <font>
      <b/>
      <sz val="9"/>
      <name val="Tahoma"/>
    </font>
    <font>
      <sz val="15"/>
      <name val="Tahoma"/>
    </font>
    <font>
      <sz val="1"/>
      <name val="Tahoma"/>
    </font>
    <font>
      <sz val="1"/>
      <color rgb="FFBCBCBC"/>
      <name val="Tahoma"/>
    </font>
    <font>
      <b/>
      <sz val="1"/>
      <color theme="0"/>
      <name val="Tahoma"/>
    </font>
    <font>
      <sz val="12"/>
      <name val="Arial"/>
    </font>
    <font>
      <sz val="10"/>
      <name val="Helv"/>
    </font>
    <font>
      <sz val="8"/>
      <name val="Arial"/>
    </font>
    <font>
      <sz val="8"/>
      <name val="Palatino"/>
    </font>
    <font>
      <u/>
      <sz val="10"/>
      <color rgb="FF800080"/>
      <name val="Arial Cyr"/>
    </font>
    <font>
      <sz val="8"/>
      <name val="Helv"/>
    </font>
    <font>
      <sz val="10"/>
      <name val="Arial"/>
    </font>
    <font>
      <u/>
      <sz val="9"/>
      <color theme="11"/>
      <name val="Tahoma"/>
    </font>
  </fonts>
  <fills count="9">
    <fill>
      <patternFill patternType="none"/>
    </fill>
    <fill>
      <patternFill patternType="gray125"/>
    </fill>
    <fill>
      <patternFill patternType="solid">
        <fgColor rgb="FFFFFFFF"/>
      </patternFill>
    </fill>
    <fill>
      <patternFill patternType="solid">
        <fgColor rgb="FFE3FAFD"/>
      </patternFill>
    </fill>
    <fill>
      <patternFill patternType="lightDown">
        <fgColor rgb="FFC0C0C0"/>
      </patternFill>
    </fill>
    <fill>
      <patternFill patternType="solid">
        <fgColor rgb="FFD7EAD3"/>
      </patternFill>
    </fill>
    <fill>
      <patternFill patternType="solid">
        <fgColor rgb="FFB7E4FF"/>
      </patternFill>
    </fill>
    <fill>
      <patternFill patternType="solid">
        <fgColor rgb="FFFFFFC0"/>
      </patternFill>
    </fill>
    <fill>
      <patternFill patternType="solid">
        <fgColor rgb="FFFFFF99"/>
      </patternFill>
    </fill>
  </fills>
  <borders count="15">
    <border>
      <left/>
      <right/>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right style="thin">
        <color rgb="FFC0C0C0"/>
      </right>
      <top/>
      <bottom style="thin">
        <color rgb="FFC0C0C0"/>
      </bottom>
      <diagonal/>
    </border>
    <border>
      <left style="thin">
        <color rgb="FFC0C0C0"/>
      </left>
      <right style="thin">
        <color rgb="FFC0C0C0"/>
      </right>
      <top/>
      <bottom style="thin">
        <color rgb="FFC0C0C0"/>
      </bottom>
      <diagonal/>
    </border>
    <border>
      <left style="thin">
        <color rgb="FFC0C0C0"/>
      </left>
      <right/>
      <top/>
      <bottom style="thin">
        <color rgb="FFC0C0C0"/>
      </bottom>
      <diagonal/>
    </border>
    <border>
      <left style="thin">
        <color rgb="FFC0C0C0"/>
      </left>
      <right style="thin">
        <color rgb="FFC0C0C0"/>
      </right>
      <top/>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right/>
      <top style="thin">
        <color rgb="FFC0C0C0"/>
      </top>
      <bottom/>
      <diagonal/>
    </border>
    <border>
      <left/>
      <right/>
      <top/>
      <bottom style="thin">
        <color rgb="FFC0C0C0"/>
      </bottom>
      <diagonal/>
    </border>
    <border>
      <left/>
      <right style="thin">
        <color rgb="FFC0C0C0"/>
      </right>
      <top/>
      <bottom/>
      <diagonal/>
    </border>
    <border>
      <left/>
      <right style="thin">
        <color rgb="FFC0C0C0"/>
      </right>
      <top style="thin">
        <color rgb="FFC0C0C0"/>
      </top>
      <bottom/>
      <diagonal/>
    </border>
  </borders>
  <cellStyleXfs count="15">
    <xf numFmtId="0" fontId="0" fillId="0" borderId="0"/>
    <xf numFmtId="49" fontId="28" fillId="0" borderId="0" applyFill="0" applyBorder="0">
      <alignment vertical="top"/>
    </xf>
    <xf numFmtId="0" fontId="37" fillId="0" borderId="0" applyFill="0" applyBorder="0">
      <alignment vertical="top"/>
    </xf>
    <xf numFmtId="0" fontId="38" fillId="0" borderId="0" applyFill="0" applyBorder="0"/>
    <xf numFmtId="173" fontId="38" fillId="0" borderId="0" applyFill="0" applyBorder="0"/>
    <xf numFmtId="38" fontId="39" fillId="0" borderId="0" applyFill="0" applyBorder="0">
      <alignment vertical="top"/>
    </xf>
    <xf numFmtId="174" fontId="1" fillId="8" borderId="0" applyBorder="0">
      <protection locked="0"/>
    </xf>
    <xf numFmtId="0" fontId="40" fillId="0" borderId="0" applyFill="0" applyBorder="0">
      <alignment vertical="center"/>
    </xf>
    <xf numFmtId="165" fontId="1" fillId="8" borderId="0" applyBorder="0">
      <protection locked="0"/>
    </xf>
    <xf numFmtId="171" fontId="1" fillId="8" borderId="0" applyBorder="0">
      <protection locked="0"/>
    </xf>
    <xf numFmtId="0" fontId="41" fillId="0" borderId="0" applyFill="0" applyBorder="0">
      <alignment vertical="top"/>
    </xf>
    <xf numFmtId="0" fontId="42" fillId="0" borderId="0" applyFill="0" applyBorder="0"/>
    <xf numFmtId="49" fontId="1" fillId="0" borderId="0" applyFill="0" applyBorder="0">
      <alignment vertical="top"/>
    </xf>
    <xf numFmtId="0" fontId="43" fillId="0" borderId="0" applyFill="0" applyBorder="0"/>
    <xf numFmtId="0" fontId="44" fillId="0" borderId="0" applyFill="0" applyBorder="0">
      <alignment vertical="top"/>
    </xf>
  </cellStyleXfs>
  <cellXfs count="397">
    <xf numFmtId="0" fontId="0" fillId="0" borderId="0" xfId="0"/>
    <xf numFmtId="49" fontId="1" fillId="0" borderId="0" xfId="0" applyNumberFormat="1" applyFont="1" applyAlignment="1">
      <alignment vertical="center" wrapText="1"/>
    </xf>
    <xf numFmtId="0" fontId="2" fillId="0" borderId="0" xfId="0" applyNumberFormat="1" applyFont="1" applyAlignment="1">
      <alignment vertical="center" wrapText="1"/>
    </xf>
    <xf numFmtId="0" fontId="1" fillId="0" borderId="0" xfId="0" applyNumberFormat="1" applyFont="1" applyAlignment="1">
      <alignment vertical="center" wrapText="1"/>
    </xf>
    <xf numFmtId="0" fontId="4" fillId="0" borderId="0" xfId="0" applyNumberFormat="1" applyFont="1" applyAlignment="1">
      <alignment vertical="center"/>
    </xf>
    <xf numFmtId="49" fontId="0" fillId="0" borderId="0" xfId="0" applyNumberFormat="1" applyFont="1" applyAlignment="1">
      <alignment vertical="top"/>
    </xf>
    <xf numFmtId="0" fontId="3" fillId="2" borderId="0" xfId="0" applyNumberFormat="1" applyFont="1" applyFill="1" applyAlignment="1">
      <alignment vertical="center" wrapText="1"/>
    </xf>
    <xf numFmtId="0" fontId="0" fillId="0" borderId="1" xfId="0" applyNumberFormat="1" applyFont="1" applyBorder="1" applyAlignment="1">
      <alignment horizontal="center" vertical="center" wrapText="1"/>
    </xf>
    <xf numFmtId="49" fontId="13" fillId="0" borderId="0" xfId="0" applyNumberFormat="1" applyFont="1" applyAlignment="1">
      <alignment vertical="top" wrapText="1"/>
    </xf>
    <xf numFmtId="0" fontId="13" fillId="0" borderId="0" xfId="0" applyNumberFormat="1" applyFont="1" applyAlignment="1">
      <alignment vertical="top" wrapText="1"/>
    </xf>
    <xf numFmtId="0" fontId="13" fillId="0" borderId="0" xfId="0" applyNumberFormat="1" applyFont="1" applyAlignment="1">
      <alignment vertical="center" wrapText="1"/>
    </xf>
    <xf numFmtId="0" fontId="14" fillId="0" borderId="0" xfId="0" applyNumberFormat="1" applyFont="1" applyAlignment="1">
      <alignment vertical="center" wrapText="1"/>
    </xf>
    <xf numFmtId="0" fontId="14" fillId="0" borderId="0" xfId="0" applyNumberFormat="1" applyFont="1" applyAlignment="1">
      <alignment vertical="center"/>
    </xf>
    <xf numFmtId="0" fontId="13" fillId="0" borderId="0" xfId="0" applyNumberFormat="1" applyFont="1" applyAlignment="1">
      <alignment horizontal="left" vertical="center" wrapText="1" indent="1"/>
    </xf>
    <xf numFmtId="0" fontId="13" fillId="0" borderId="0" xfId="0" applyNumberFormat="1" applyFont="1" applyAlignment="1">
      <alignment horizontal="left" vertical="center" wrapText="1" indent="2"/>
    </xf>
    <xf numFmtId="49" fontId="13" fillId="0" borderId="0" xfId="0" applyNumberFormat="1" applyFont="1" applyAlignment="1">
      <alignment vertical="top"/>
    </xf>
    <xf numFmtId="164" fontId="0" fillId="3" borderId="10" xfId="0" applyNumberFormat="1" applyFont="1" applyFill="1" applyBorder="1" applyAlignment="1" applyProtection="1">
      <alignment horizontal="left" vertical="center" wrapText="1"/>
      <protection locked="0"/>
    </xf>
    <xf numFmtId="164" fontId="0" fillId="3" borderId="8" xfId="0" applyNumberFormat="1" applyFont="1" applyFill="1" applyBorder="1" applyAlignment="1" applyProtection="1">
      <alignment horizontal="left" vertical="center" wrapText="1"/>
      <protection locked="0"/>
    </xf>
    <xf numFmtId="0" fontId="13" fillId="6" borderId="1" xfId="0" applyNumberFormat="1" applyFont="1" applyFill="1" applyBorder="1" applyAlignment="1">
      <alignment horizontal="left" vertical="center" wrapText="1"/>
    </xf>
    <xf numFmtId="0" fontId="15" fillId="0" borderId="0" xfId="0" applyNumberFormat="1" applyFont="1" applyAlignment="1">
      <alignment vertical="center" wrapText="1"/>
    </xf>
    <xf numFmtId="49" fontId="16" fillId="4" borderId="12" xfId="0" applyNumberFormat="1" applyFont="1" applyFill="1" applyBorder="1" applyAlignment="1">
      <alignment horizontal="left" vertical="center"/>
    </xf>
    <xf numFmtId="49" fontId="16" fillId="4" borderId="9" xfId="0" applyNumberFormat="1" applyFont="1" applyFill="1" applyBorder="1" applyAlignment="1">
      <alignment horizontal="left" vertical="center"/>
    </xf>
    <xf numFmtId="49" fontId="16" fillId="4" borderId="9" xfId="0" applyNumberFormat="1" applyFont="1" applyFill="1" applyBorder="1" applyAlignment="1">
      <alignment horizontal="left" vertical="center" indent="2"/>
    </xf>
    <xf numFmtId="49" fontId="17" fillId="4" borderId="10" xfId="0" applyNumberFormat="1" applyFont="1" applyFill="1" applyBorder="1" applyAlignment="1">
      <alignment horizontal="center" vertical="top"/>
    </xf>
    <xf numFmtId="4" fontId="0" fillId="3" borderId="1" xfId="0" applyNumberFormat="1" applyFont="1" applyFill="1" applyBorder="1" applyAlignment="1" applyProtection="1">
      <alignment horizontal="right" vertical="center" wrapText="1"/>
      <protection locked="0"/>
    </xf>
    <xf numFmtId="0" fontId="13" fillId="2" borderId="0" xfId="0" applyNumberFormat="1" applyFont="1" applyFill="1" applyAlignment="1">
      <alignment vertical="center" wrapText="1"/>
    </xf>
    <xf numFmtId="0" fontId="13" fillId="2" borderId="0" xfId="0" applyNumberFormat="1" applyFont="1" applyFill="1" applyAlignment="1">
      <alignment horizontal="right" vertical="center" wrapText="1"/>
    </xf>
    <xf numFmtId="0" fontId="13" fillId="2" borderId="0" xfId="0" applyNumberFormat="1" applyFont="1" applyFill="1" applyAlignment="1">
      <alignment horizontal="center" vertical="center" wrapText="1"/>
    </xf>
    <xf numFmtId="0" fontId="12" fillId="2" borderId="0" xfId="0" applyNumberFormat="1" applyFont="1" applyFill="1" applyAlignment="1">
      <alignment horizontal="center" vertical="center" wrapText="1"/>
    </xf>
    <xf numFmtId="0" fontId="0" fillId="2" borderId="8" xfId="0" applyNumberFormat="1" applyFont="1" applyFill="1" applyBorder="1" applyAlignment="1">
      <alignment horizontal="right" vertical="center" wrapText="1" indent="1"/>
    </xf>
    <xf numFmtId="0" fontId="19" fillId="2" borderId="0" xfId="0" applyNumberFormat="1" applyFont="1" applyFill="1" applyAlignment="1">
      <alignment horizontal="right" vertical="center"/>
    </xf>
    <xf numFmtId="0" fontId="0" fillId="0" borderId="10" xfId="0" applyNumberFormat="1" applyFont="1" applyBorder="1" applyAlignment="1">
      <alignment horizontal="center" vertical="center" wrapText="1"/>
    </xf>
    <xf numFmtId="49" fontId="20" fillId="2" borderId="0" xfId="0" applyNumberFormat="1" applyFont="1" applyFill="1" applyAlignment="1">
      <alignment horizontal="center" vertical="center" wrapText="1"/>
    </xf>
    <xf numFmtId="49" fontId="0" fillId="2" borderId="2"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16" fillId="4" borderId="12" xfId="0" applyNumberFormat="1" applyFont="1" applyFill="1" applyBorder="1" applyAlignment="1">
      <alignment horizontal="left" vertical="center" indent="2"/>
    </xf>
    <xf numFmtId="49" fontId="0" fillId="2" borderId="8" xfId="0" applyNumberFormat="1" applyFont="1" applyFill="1" applyBorder="1" applyAlignment="1">
      <alignment horizontal="center" vertical="center" wrapText="1"/>
    </xf>
    <xf numFmtId="49" fontId="21" fillId="3" borderId="1" xfId="0" applyNumberFormat="1" applyFont="1" applyFill="1" applyBorder="1" applyAlignment="1" applyProtection="1">
      <alignment horizontal="left" vertical="center" wrapText="1"/>
      <protection locked="0"/>
    </xf>
    <xf numFmtId="0" fontId="3" fillId="0" borderId="0" xfId="0" applyNumberFormat="1" applyFont="1" applyAlignment="1">
      <alignment vertical="center" wrapText="1"/>
    </xf>
    <xf numFmtId="0" fontId="13" fillId="0" borderId="7" xfId="0" applyNumberFormat="1" applyFont="1" applyBorder="1" applyAlignment="1">
      <alignment vertical="center" wrapText="1"/>
    </xf>
    <xf numFmtId="49" fontId="13" fillId="0" borderId="11" xfId="0" applyNumberFormat="1" applyFont="1" applyBorder="1" applyAlignment="1">
      <alignment vertical="top"/>
    </xf>
    <xf numFmtId="49" fontId="14" fillId="0" borderId="0" xfId="0" applyNumberFormat="1" applyFont="1" applyAlignment="1">
      <alignment vertical="top"/>
    </xf>
    <xf numFmtId="0" fontId="18" fillId="0" borderId="0" xfId="0" applyNumberFormat="1" applyFont="1" applyAlignment="1">
      <alignment horizontal="right" vertical="top" wrapText="1"/>
    </xf>
    <xf numFmtId="0" fontId="22" fillId="0" borderId="0" xfId="0" applyNumberFormat="1" applyFont="1" applyAlignment="1">
      <alignment vertical="center" wrapText="1"/>
    </xf>
    <xf numFmtId="0" fontId="22" fillId="0" borderId="0" xfId="0" applyNumberFormat="1" applyFont="1" applyAlignment="1">
      <alignment horizontal="center" vertical="center" wrapText="1"/>
    </xf>
    <xf numFmtId="49" fontId="22" fillId="0" borderId="0" xfId="0" applyNumberFormat="1" applyFont="1" applyAlignment="1">
      <alignment vertical="center" wrapText="1"/>
    </xf>
    <xf numFmtId="49" fontId="13" fillId="0" borderId="0" xfId="0" applyNumberFormat="1" applyFont="1" applyAlignment="1">
      <alignment vertical="center" wrapText="1"/>
    </xf>
    <xf numFmtId="0" fontId="13" fillId="0" borderId="0" xfId="0" applyNumberFormat="1" applyFont="1" applyAlignment="1">
      <alignment horizontal="left" vertical="center" wrapText="1"/>
    </xf>
    <xf numFmtId="0" fontId="0" fillId="0" borderId="0" xfId="0" applyNumberFormat="1" applyFont="1" applyAlignment="1">
      <alignment vertical="center"/>
    </xf>
    <xf numFmtId="0" fontId="26" fillId="0" borderId="0" xfId="0" applyNumberFormat="1" applyFont="1" applyAlignment="1">
      <alignment vertical="center" wrapText="1"/>
    </xf>
    <xf numFmtId="49" fontId="0" fillId="2" borderId="1" xfId="0" applyNumberFormat="1" applyFont="1" applyFill="1" applyBorder="1" applyAlignment="1">
      <alignment horizontal="center" vertical="center" wrapText="1"/>
    </xf>
    <xf numFmtId="0" fontId="3" fillId="0" borderId="0" xfId="0" applyNumberFormat="1" applyFont="1" applyAlignment="1">
      <alignment vertical="center" wrapText="1"/>
    </xf>
    <xf numFmtId="0" fontId="0" fillId="0" borderId="10" xfId="0" applyNumberFormat="1" applyFont="1" applyBorder="1" applyAlignment="1">
      <alignment horizontal="center" vertical="center" wrapText="1"/>
    </xf>
    <xf numFmtId="49" fontId="28" fillId="0" borderId="0" xfId="1" applyNumberFormat="1" applyFont="1">
      <alignment vertical="top"/>
    </xf>
    <xf numFmtId="0" fontId="1" fillId="2" borderId="0" xfId="1" applyNumberFormat="1" applyFont="1" applyFill="1" applyAlignment="1">
      <alignment vertical="center" wrapText="1"/>
    </xf>
    <xf numFmtId="0" fontId="1" fillId="2" borderId="0" xfId="1" applyNumberFormat="1" applyFont="1" applyFill="1" applyAlignment="1">
      <alignment horizontal="center" vertical="center" wrapText="1"/>
    </xf>
    <xf numFmtId="0" fontId="1" fillId="0" borderId="0" xfId="1" applyNumberFormat="1" applyFont="1" applyAlignment="1">
      <alignment vertical="center" wrapText="1"/>
    </xf>
    <xf numFmtId="0" fontId="1" fillId="2" borderId="0" xfId="1" applyNumberFormat="1" applyFont="1" applyFill="1" applyAlignment="1">
      <alignment horizontal="right" vertical="center" wrapText="1"/>
    </xf>
    <xf numFmtId="0" fontId="9" fillId="2" borderId="0" xfId="1" applyNumberFormat="1" applyFont="1" applyFill="1" applyAlignment="1">
      <alignment horizontal="center" vertical="center" wrapText="1"/>
    </xf>
    <xf numFmtId="0" fontId="3" fillId="2" borderId="0" xfId="1" applyNumberFormat="1" applyFont="1" applyFill="1" applyAlignment="1">
      <alignment vertical="center" wrapText="1"/>
    </xf>
    <xf numFmtId="49" fontId="1" fillId="0" borderId="0" xfId="1" applyNumberFormat="1" applyFont="1">
      <alignment vertical="top"/>
    </xf>
    <xf numFmtId="0" fontId="1" fillId="2" borderId="1" xfId="1" applyNumberFormat="1" applyFont="1" applyFill="1" applyBorder="1" applyAlignment="1">
      <alignment horizontal="center" vertical="center" wrapText="1"/>
    </xf>
    <xf numFmtId="0" fontId="28" fillId="0" borderId="1" xfId="1" applyNumberFormat="1" applyFont="1" applyBorder="1" applyAlignment="1">
      <alignment horizontal="center" vertical="center" wrapText="1"/>
    </xf>
    <xf numFmtId="0" fontId="1" fillId="4" borderId="8" xfId="1" applyNumberFormat="1" applyFont="1" applyFill="1" applyBorder="1" applyAlignment="1">
      <alignment vertical="center" wrapText="1"/>
    </xf>
    <xf numFmtId="49" fontId="10" fillId="4" borderId="9" xfId="1" applyNumberFormat="1" applyFont="1" applyFill="1" applyBorder="1" applyAlignment="1">
      <alignment horizontal="left" vertical="center"/>
    </xf>
    <xf numFmtId="49" fontId="1" fillId="0" borderId="0" xfId="1" applyNumberFormat="1" applyFont="1" applyAlignment="1">
      <alignment vertical="center" wrapText="1"/>
    </xf>
    <xf numFmtId="0" fontId="2" fillId="0" borderId="0" xfId="1" applyNumberFormat="1" applyFont="1" applyAlignment="1">
      <alignment vertical="center" wrapText="1"/>
    </xf>
    <xf numFmtId="49" fontId="28" fillId="2" borderId="1" xfId="1" applyNumberFormat="1" applyFont="1" applyFill="1" applyBorder="1" applyAlignment="1">
      <alignment horizontal="center" vertical="center" wrapText="1"/>
    </xf>
    <xf numFmtId="0" fontId="4" fillId="0" borderId="0" xfId="1" applyNumberFormat="1" applyFont="1" applyAlignment="1">
      <alignment vertical="center"/>
    </xf>
    <xf numFmtId="49" fontId="11" fillId="4" borderId="10" xfId="1" applyNumberFormat="1" applyFont="1" applyFill="1" applyBorder="1" applyAlignment="1">
      <alignment horizontal="center" vertical="top"/>
    </xf>
    <xf numFmtId="49" fontId="10" fillId="4" borderId="9" xfId="1" applyNumberFormat="1" applyFont="1" applyFill="1" applyBorder="1" applyAlignment="1">
      <alignment horizontal="left" vertical="center" indent="2"/>
    </xf>
    <xf numFmtId="49" fontId="6" fillId="3" borderId="1" xfId="1" applyNumberFormat="1" applyFont="1" applyFill="1" applyBorder="1" applyAlignment="1" applyProtection="1">
      <alignment horizontal="left" vertical="center" wrapText="1"/>
      <protection locked="0"/>
    </xf>
    <xf numFmtId="0" fontId="28" fillId="0" borderId="1" xfId="1" applyNumberFormat="1" applyFont="1" applyBorder="1" applyAlignment="1">
      <alignment horizontal="left" vertical="center" wrapText="1"/>
    </xf>
    <xf numFmtId="0" fontId="1" fillId="0" borderId="0" xfId="1" applyNumberFormat="1" applyFont="1" applyAlignment="1">
      <alignment horizontal="left" vertical="center" wrapText="1" indent="2"/>
    </xf>
    <xf numFmtId="0" fontId="28" fillId="3" borderId="1" xfId="1" applyNumberFormat="1" applyFont="1" applyFill="1" applyBorder="1" applyAlignment="1" applyProtection="1">
      <alignment horizontal="left" vertical="center" wrapText="1"/>
      <protection locked="0"/>
    </xf>
    <xf numFmtId="0" fontId="1" fillId="0" borderId="0" xfId="1" applyNumberFormat="1" applyFont="1" applyAlignment="1">
      <alignment horizontal="right" vertical="top" wrapText="1"/>
    </xf>
    <xf numFmtId="0" fontId="1" fillId="0" borderId="11" xfId="1" applyNumberFormat="1" applyFont="1" applyBorder="1" applyAlignment="1">
      <alignment vertical="center" wrapText="1"/>
    </xf>
    <xf numFmtId="0" fontId="7" fillId="2" borderId="0" xfId="1" applyNumberFormat="1" applyFont="1" applyFill="1" applyAlignment="1">
      <alignment horizontal="right" vertical="center"/>
    </xf>
    <xf numFmtId="49" fontId="28" fillId="3" borderId="1" xfId="1" applyNumberFormat="1" applyFont="1" applyFill="1" applyBorder="1" applyAlignment="1" applyProtection="1">
      <alignment horizontal="left" vertical="center" wrapText="1" indent="1"/>
      <protection locked="0"/>
    </xf>
    <xf numFmtId="49" fontId="10" fillId="0" borderId="11" xfId="1" applyNumberFormat="1" applyFont="1" applyBorder="1" applyAlignment="1">
      <alignment horizontal="left" vertical="center"/>
    </xf>
    <xf numFmtId="49" fontId="10" fillId="0" borderId="11" xfId="1" applyNumberFormat="1" applyFont="1" applyBorder="1" applyAlignment="1">
      <alignment horizontal="left" vertical="center" indent="2"/>
    </xf>
    <xf numFmtId="49" fontId="11" fillId="0" borderId="11" xfId="1" applyNumberFormat="1" applyFont="1" applyBorder="1" applyAlignment="1">
      <alignment horizontal="center" vertical="top"/>
    </xf>
    <xf numFmtId="49" fontId="5" fillId="0" borderId="0" xfId="1" applyNumberFormat="1" applyFont="1" applyAlignment="1">
      <alignment horizontal="center" vertical="center" wrapText="1"/>
    </xf>
    <xf numFmtId="0" fontId="28" fillId="0" borderId="1" xfId="1" applyNumberFormat="1" applyFont="1" applyBorder="1" applyAlignment="1">
      <alignment horizontal="left" vertical="top" wrapText="1"/>
    </xf>
    <xf numFmtId="49" fontId="8" fillId="3" borderId="1" xfId="1" applyNumberFormat="1" applyFont="1" applyFill="1" applyBorder="1" applyAlignment="1" applyProtection="1">
      <alignment horizontal="left" vertical="center" wrapText="1"/>
      <protection locked="0"/>
    </xf>
    <xf numFmtId="49" fontId="1" fillId="0" borderId="0" xfId="1" applyNumberFormat="1" applyFont="1" applyAlignment="1">
      <alignment vertical="center" wrapText="1"/>
    </xf>
    <xf numFmtId="0" fontId="1" fillId="0" borderId="0" xfId="1" applyNumberFormat="1" applyFont="1" applyAlignment="1">
      <alignment horizontal="center" vertical="center" wrapText="1"/>
    </xf>
    <xf numFmtId="0" fontId="28" fillId="0" borderId="0" xfId="1" applyNumberFormat="1" applyFont="1" applyAlignment="1">
      <alignment vertical="center"/>
    </xf>
    <xf numFmtId="0" fontId="31" fillId="0" borderId="0" xfId="1" applyNumberFormat="1" applyFont="1" applyAlignment="1">
      <alignment vertical="center" wrapText="1"/>
    </xf>
    <xf numFmtId="0" fontId="2" fillId="0" borderId="0" xfId="1" applyNumberFormat="1" applyFont="1" applyAlignment="1">
      <alignment vertical="center" wrapText="1"/>
    </xf>
    <xf numFmtId="49" fontId="1" fillId="0" borderId="1" xfId="1" applyNumberFormat="1" applyFont="1" applyBorder="1" applyAlignment="1">
      <alignment horizontal="left" vertical="center" wrapText="1"/>
    </xf>
    <xf numFmtId="0" fontId="1" fillId="0" borderId="1" xfId="1" applyNumberFormat="1" applyFont="1" applyBorder="1" applyAlignment="1">
      <alignment vertical="center" wrapText="1"/>
    </xf>
    <xf numFmtId="0" fontId="1" fillId="0" borderId="0" xfId="1" applyNumberFormat="1" applyFont="1" applyAlignment="1">
      <alignment horizontal="right" vertical="center" wrapText="1"/>
    </xf>
    <xf numFmtId="0" fontId="2" fillId="0" borderId="0" xfId="1" applyNumberFormat="1" applyFont="1" applyAlignment="1">
      <alignment vertical="center"/>
    </xf>
    <xf numFmtId="49" fontId="10" fillId="4" borderId="9" xfId="1" applyNumberFormat="1" applyFont="1" applyFill="1" applyBorder="1" applyAlignment="1">
      <alignment horizontal="left" vertical="center" indent="3"/>
    </xf>
    <xf numFmtId="0" fontId="4" fillId="0" borderId="0" xfId="1" applyNumberFormat="1" applyFont="1" applyAlignment="1">
      <alignment horizontal="left" vertical="center" indent="1"/>
    </xf>
    <xf numFmtId="0" fontId="1" fillId="2" borderId="1" xfId="1" applyNumberFormat="1" applyFont="1" applyFill="1" applyBorder="1" applyAlignment="1">
      <alignment horizontal="left" vertical="center" wrapText="1" indent="4"/>
    </xf>
    <xf numFmtId="0" fontId="1" fillId="2" borderId="1" xfId="1" applyNumberFormat="1" applyFont="1" applyFill="1" applyBorder="1" applyAlignment="1">
      <alignment horizontal="left" vertical="center" wrapText="1" indent="5"/>
    </xf>
    <xf numFmtId="49" fontId="10" fillId="4" borderId="9" xfId="1" applyNumberFormat="1" applyFont="1" applyFill="1" applyBorder="1" applyAlignment="1">
      <alignment horizontal="left" vertical="center" indent="5"/>
    </xf>
    <xf numFmtId="0" fontId="1" fillId="0" borderId="1" xfId="1" applyNumberFormat="1" applyFont="1" applyBorder="1" applyAlignment="1">
      <alignment horizontal="left" vertical="center" wrapText="1" indent="6"/>
    </xf>
    <xf numFmtId="0" fontId="1" fillId="0" borderId="2" xfId="1" applyNumberFormat="1" applyFont="1" applyBorder="1" applyAlignment="1">
      <alignment vertical="center" wrapText="1"/>
    </xf>
    <xf numFmtId="0" fontId="1" fillId="0" borderId="5" xfId="1" applyNumberFormat="1" applyFont="1" applyBorder="1" applyAlignment="1">
      <alignment vertical="center" wrapText="1"/>
    </xf>
    <xf numFmtId="0" fontId="1" fillId="2" borderId="1" xfId="1" applyNumberFormat="1" applyFont="1" applyFill="1" applyBorder="1" applyAlignment="1">
      <alignment horizontal="left" vertical="center" wrapText="1" indent="1"/>
    </xf>
    <xf numFmtId="0" fontId="1" fillId="2" borderId="1" xfId="1" applyNumberFormat="1" applyFont="1" applyFill="1" applyBorder="1" applyAlignment="1">
      <alignment horizontal="left" vertical="center" wrapText="1" indent="2"/>
    </xf>
    <xf numFmtId="4" fontId="1" fillId="0" borderId="1" xfId="1" applyNumberFormat="1" applyFont="1" applyBorder="1" applyAlignment="1">
      <alignment horizontal="right" vertical="center" wrapText="1"/>
    </xf>
    <xf numFmtId="49" fontId="28" fillId="4" borderId="9" xfId="1" applyNumberFormat="1" applyFont="1" applyFill="1" applyBorder="1" applyAlignment="1">
      <alignment horizontal="center" vertical="center" wrapText="1"/>
    </xf>
    <xf numFmtId="4" fontId="4" fillId="0" borderId="1" xfId="1" applyNumberFormat="1" applyFont="1" applyBorder="1" applyAlignment="1">
      <alignment horizontal="center" vertical="center" wrapText="1"/>
    </xf>
    <xf numFmtId="0" fontId="1" fillId="0" borderId="0" xfId="1" applyNumberFormat="1" applyFont="1" applyAlignment="1">
      <alignment horizontal="right" vertical="top" wrapText="1"/>
    </xf>
    <xf numFmtId="0" fontId="30" fillId="2" borderId="0" xfId="1" applyNumberFormat="1" applyFont="1" applyFill="1" applyAlignment="1">
      <alignment horizontal="center" vertical="center" wrapText="1"/>
    </xf>
    <xf numFmtId="0" fontId="1" fillId="0" borderId="13" xfId="1" applyNumberFormat="1" applyFont="1" applyBorder="1" applyAlignment="1">
      <alignment vertical="center" wrapText="1"/>
    </xf>
    <xf numFmtId="0" fontId="9" fillId="0" borderId="0" xfId="1" applyNumberFormat="1" applyFont="1" applyAlignment="1">
      <alignment vertical="center" wrapText="1"/>
    </xf>
    <xf numFmtId="49" fontId="1" fillId="0" borderId="13" xfId="1" applyNumberFormat="1" applyFont="1" applyBorder="1">
      <alignment vertical="top"/>
    </xf>
    <xf numFmtId="0" fontId="4" fillId="0" borderId="13" xfId="1" applyNumberFormat="1" applyFont="1" applyBorder="1" applyAlignment="1">
      <alignment horizontal="center" vertical="center" wrapText="1"/>
    </xf>
    <xf numFmtId="0" fontId="4" fillId="0" borderId="13" xfId="1" applyNumberFormat="1" applyFont="1" applyBorder="1" applyAlignment="1">
      <alignment vertical="center" wrapText="1"/>
    </xf>
    <xf numFmtId="49" fontId="10" fillId="4" borderId="9" xfId="1" applyNumberFormat="1" applyFont="1" applyFill="1" applyBorder="1" applyAlignment="1">
      <alignment horizontal="left" vertical="center" indent="4"/>
    </xf>
    <xf numFmtId="49" fontId="1" fillId="4" borderId="9" xfId="1" applyNumberFormat="1" applyFont="1" applyFill="1" applyBorder="1" applyAlignment="1">
      <alignment horizontal="center" vertical="center" wrapText="1"/>
    </xf>
    <xf numFmtId="49" fontId="3" fillId="0" borderId="0" xfId="1" applyNumberFormat="1" applyFont="1">
      <alignment vertical="top"/>
    </xf>
    <xf numFmtId="0" fontId="2" fillId="0" borderId="0" xfId="1" applyNumberFormat="1" applyFont="1" applyAlignment="1">
      <alignment horizontal="center" vertical="center" wrapText="1"/>
    </xf>
    <xf numFmtId="4" fontId="1" fillId="7" borderId="1" xfId="1" applyNumberFormat="1" applyFont="1" applyFill="1" applyBorder="1" applyAlignment="1" applyProtection="1">
      <alignment horizontal="right" vertical="center" wrapText="1"/>
      <protection locked="0"/>
    </xf>
    <xf numFmtId="49" fontId="4" fillId="0" borderId="0" xfId="1" applyNumberFormat="1" applyFont="1" applyAlignment="1">
      <alignment horizontal="center" vertical="center" wrapText="1"/>
    </xf>
    <xf numFmtId="0" fontId="1" fillId="0" borderId="2" xfId="1" applyNumberFormat="1" applyFont="1" applyBorder="1" applyAlignment="1">
      <alignment horizontal="center" vertical="center" wrapText="1"/>
    </xf>
    <xf numFmtId="0" fontId="4" fillId="0" borderId="0" xfId="1" applyNumberFormat="1" applyFont="1" applyAlignment="1">
      <alignment horizontal="center" vertical="center"/>
    </xf>
    <xf numFmtId="4" fontId="2" fillId="0" borderId="1" xfId="1" applyNumberFormat="1" applyFont="1" applyBorder="1" applyAlignment="1">
      <alignment horizontal="right" vertical="center" wrapText="1"/>
    </xf>
    <xf numFmtId="4" fontId="1" fillId="0" borderId="6" xfId="1" applyNumberFormat="1" applyFont="1" applyBorder="1" applyAlignment="1">
      <alignment horizontal="right" vertical="center" wrapText="1"/>
    </xf>
    <xf numFmtId="0" fontId="2" fillId="0" borderId="0" xfId="1" applyNumberFormat="1" applyFont="1" applyAlignment="1">
      <alignment horizontal="left" vertical="center" wrapText="1"/>
    </xf>
    <xf numFmtId="49" fontId="2" fillId="0" borderId="0" xfId="1" applyNumberFormat="1" applyFont="1" applyAlignment="1">
      <alignment vertical="center" wrapText="1"/>
    </xf>
    <xf numFmtId="0" fontId="1" fillId="2" borderId="12" xfId="1" applyNumberFormat="1" applyFont="1" applyFill="1" applyBorder="1" applyAlignment="1">
      <alignment vertical="center" wrapText="1"/>
    </xf>
    <xf numFmtId="0" fontId="4" fillId="2" borderId="11" xfId="1" applyNumberFormat="1" applyFont="1" applyFill="1" applyBorder="1" applyAlignment="1">
      <alignment horizontal="center" vertical="center" wrapText="1"/>
    </xf>
    <xf numFmtId="49" fontId="34" fillId="0" borderId="0" xfId="1" applyNumberFormat="1" applyFont="1" applyAlignment="1">
      <alignment vertical="center" wrapText="1"/>
    </xf>
    <xf numFmtId="0" fontId="27" fillId="2" borderId="0" xfId="1" applyNumberFormat="1" applyFont="1" applyFill="1" applyAlignment="1">
      <alignment vertical="center" wrapText="1"/>
    </xf>
    <xf numFmtId="0" fontId="23" fillId="2" borderId="0" xfId="1" applyNumberFormat="1" applyFont="1" applyFill="1" applyAlignment="1">
      <alignment vertical="center" wrapText="1"/>
    </xf>
    <xf numFmtId="49" fontId="35" fillId="2" borderId="11" xfId="1" applyNumberFormat="1" applyFont="1" applyFill="1" applyBorder="1" applyAlignment="1">
      <alignment horizontal="center" vertical="center" wrapText="1"/>
    </xf>
    <xf numFmtId="165" fontId="1" fillId="7" borderId="1" xfId="1" applyNumberFormat="1" applyFont="1" applyFill="1" applyBorder="1" applyAlignment="1" applyProtection="1">
      <alignment horizontal="right" vertical="center" wrapText="1"/>
      <protection locked="0"/>
    </xf>
    <xf numFmtId="0" fontId="1" fillId="2" borderId="0" xfId="1" applyNumberFormat="1" applyFont="1" applyFill="1" applyAlignment="1">
      <alignment horizontal="left" vertical="center" wrapText="1"/>
    </xf>
    <xf numFmtId="49" fontId="35" fillId="2" borderId="11" xfId="1" applyNumberFormat="1" applyFont="1" applyFill="1" applyBorder="1" applyAlignment="1">
      <alignment horizontal="left" vertical="center" wrapText="1"/>
    </xf>
    <xf numFmtId="49" fontId="7" fillId="4" borderId="8" xfId="1" applyNumberFormat="1" applyFont="1" applyFill="1" applyBorder="1" applyAlignment="1">
      <alignment horizontal="left" vertical="center"/>
    </xf>
    <xf numFmtId="49" fontId="23" fillId="0" borderId="0" xfId="1" applyNumberFormat="1" applyFont="1">
      <alignment vertical="top"/>
    </xf>
    <xf numFmtId="49" fontId="4" fillId="0" borderId="0" xfId="1" applyNumberFormat="1" applyFont="1" applyAlignment="1">
      <alignment horizontal="left" vertical="center"/>
    </xf>
    <xf numFmtId="49" fontId="36" fillId="0" borderId="0" xfId="1" applyNumberFormat="1" applyFont="1" applyAlignment="1">
      <alignment horizontal="left" vertical="center"/>
    </xf>
    <xf numFmtId="49" fontId="4" fillId="0" borderId="0" xfId="1" applyNumberFormat="1" applyFont="1" applyAlignment="1">
      <alignment horizontal="left" vertical="center" indent="1"/>
    </xf>
    <xf numFmtId="165" fontId="2" fillId="0" borderId="1" xfId="1" applyNumberFormat="1" applyFont="1" applyBorder="1" applyAlignment="1">
      <alignment horizontal="right" vertical="center" wrapText="1"/>
    </xf>
    <xf numFmtId="0" fontId="2" fillId="0" borderId="0" xfId="1" applyNumberFormat="1" applyFont="1" applyAlignment="1">
      <alignment horizontal="left" vertical="center" indent="1"/>
    </xf>
    <xf numFmtId="0" fontId="2" fillId="0" borderId="0" xfId="1" applyNumberFormat="1" applyFont="1" applyAlignment="1">
      <alignment horizontal="center" vertical="center"/>
    </xf>
    <xf numFmtId="49" fontId="2" fillId="0" borderId="1" xfId="1" applyNumberFormat="1" applyFont="1" applyBorder="1" applyAlignment="1">
      <alignment vertical="center" wrapText="1"/>
    </xf>
    <xf numFmtId="0" fontId="24" fillId="0" borderId="0" xfId="1" applyNumberFormat="1" applyFont="1" applyAlignment="1">
      <alignment vertical="center" wrapText="1"/>
    </xf>
    <xf numFmtId="0" fontId="28" fillId="0" borderId="9" xfId="1" applyNumberFormat="1" applyFont="1" applyBorder="1" applyAlignment="1">
      <alignment vertical="center"/>
    </xf>
    <xf numFmtId="49" fontId="1" fillId="7" borderId="1" xfId="1" applyNumberFormat="1" applyFont="1" applyFill="1" applyBorder="1" applyAlignment="1" applyProtection="1">
      <alignment horizontal="left" vertical="center" wrapText="1" indent="6"/>
      <protection locked="0"/>
    </xf>
    <xf numFmtId="4" fontId="1" fillId="0" borderId="3" xfId="1" applyNumberFormat="1" applyFont="1" applyBorder="1" applyAlignment="1">
      <alignment horizontal="right" vertical="center" wrapText="1"/>
    </xf>
    <xf numFmtId="0" fontId="25" fillId="0" borderId="0" xfId="1" applyNumberFormat="1" applyFont="1" applyAlignment="1">
      <alignment vertical="center" wrapText="1"/>
    </xf>
    <xf numFmtId="0" fontId="35" fillId="2" borderId="11" xfId="1" applyNumberFormat="1" applyFont="1" applyFill="1" applyBorder="1" applyAlignment="1">
      <alignment horizontal="center" vertical="center" wrapText="1"/>
    </xf>
    <xf numFmtId="0" fontId="4" fillId="0" borderId="0" xfId="1" applyNumberFormat="1" applyFont="1" applyAlignment="1">
      <alignment horizontal="center" vertical="center" wrapText="1"/>
    </xf>
    <xf numFmtId="0" fontId="1" fillId="0" borderId="11" xfId="1" applyNumberFormat="1" applyFont="1" applyBorder="1" applyAlignment="1">
      <alignment horizontal="left" vertical="top" wrapText="1" indent="1"/>
    </xf>
    <xf numFmtId="0" fontId="1" fillId="0" borderId="12" xfId="1" applyNumberFormat="1" applyFont="1" applyBorder="1" applyAlignment="1">
      <alignment horizontal="left" vertical="center" wrapText="1" indent="1"/>
    </xf>
    <xf numFmtId="0" fontId="1" fillId="0" borderId="1" xfId="1" applyNumberFormat="1" applyFont="1" applyBorder="1" applyAlignment="1">
      <alignment horizontal="center" vertical="center" wrapText="1"/>
    </xf>
    <xf numFmtId="0" fontId="1" fillId="2" borderId="1" xfId="1" applyNumberFormat="1" applyFont="1" applyFill="1" applyBorder="1" applyAlignment="1">
      <alignment horizontal="left" vertical="center" wrapText="1"/>
    </xf>
    <xf numFmtId="49" fontId="28" fillId="0" borderId="0" xfId="1" applyNumberFormat="1" applyFont="1">
      <alignment vertical="top"/>
    </xf>
    <xf numFmtId="0" fontId="1" fillId="2" borderId="0" xfId="1" applyNumberFormat="1" applyFont="1" applyFill="1" applyAlignment="1">
      <alignment vertical="center" wrapText="1"/>
    </xf>
    <xf numFmtId="0" fontId="1" fillId="0" borderId="0" xfId="1" applyNumberFormat="1" applyFont="1" applyAlignment="1">
      <alignment vertical="center" wrapText="1"/>
    </xf>
    <xf numFmtId="0" fontId="3" fillId="2" borderId="0" xfId="1" applyNumberFormat="1" applyFont="1" applyFill="1" applyAlignment="1">
      <alignment vertical="center" wrapText="1"/>
    </xf>
    <xf numFmtId="49" fontId="1" fillId="0" borderId="0" xfId="1" applyNumberFormat="1" applyFont="1">
      <alignment vertical="top"/>
    </xf>
    <xf numFmtId="0" fontId="28" fillId="0" borderId="1" xfId="1" applyNumberFormat="1" applyFont="1" applyBorder="1" applyAlignment="1">
      <alignment horizontal="center" vertical="center" wrapText="1"/>
    </xf>
    <xf numFmtId="0" fontId="4" fillId="0" borderId="0" xfId="1" applyNumberFormat="1" applyFont="1" applyAlignment="1">
      <alignment vertical="center"/>
    </xf>
    <xf numFmtId="49" fontId="4" fillId="0" borderId="0" xfId="1" applyNumberFormat="1" applyFont="1">
      <alignment vertical="top"/>
    </xf>
    <xf numFmtId="0" fontId="4" fillId="0" borderId="0" xfId="1" applyNumberFormat="1" applyFont="1" applyAlignment="1">
      <alignment vertical="center" wrapText="1"/>
    </xf>
    <xf numFmtId="0" fontId="32" fillId="2" borderId="0" xfId="1" applyNumberFormat="1" applyFont="1" applyFill="1" applyAlignment="1">
      <alignment horizontal="center" vertical="center" wrapText="1"/>
    </xf>
    <xf numFmtId="0" fontId="1" fillId="0" borderId="7" xfId="1" applyNumberFormat="1" applyFont="1" applyBorder="1" applyAlignment="1">
      <alignment vertical="center" wrapText="1"/>
    </xf>
    <xf numFmtId="49" fontId="1" fillId="0" borderId="0" xfId="0" applyNumberFormat="1" applyFont="1" applyAlignment="1">
      <alignment vertical="top" wrapText="1"/>
    </xf>
    <xf numFmtId="0" fontId="1" fillId="0" borderId="0" xfId="0" applyNumberFormat="1" applyFont="1" applyAlignment="1">
      <alignment vertical="top" wrapText="1"/>
    </xf>
    <xf numFmtId="0" fontId="4" fillId="0" borderId="0" xfId="0" applyNumberFormat="1" applyFont="1" applyAlignment="1">
      <alignment vertical="center" wrapText="1"/>
    </xf>
    <xf numFmtId="0" fontId="1" fillId="0" borderId="0" xfId="0" applyNumberFormat="1" applyFont="1" applyAlignment="1">
      <alignment horizontal="left" vertical="center" wrapText="1" indent="1"/>
    </xf>
    <xf numFmtId="0" fontId="1" fillId="0" borderId="0" xfId="0" applyNumberFormat="1" applyFont="1" applyAlignment="1">
      <alignment horizontal="left" vertical="center" wrapText="1" indent="2"/>
    </xf>
    <xf numFmtId="49" fontId="1" fillId="0" borderId="0" xfId="0" applyNumberFormat="1" applyFont="1" applyAlignment="1">
      <alignment vertical="top"/>
    </xf>
    <xf numFmtId="0" fontId="1" fillId="0" borderId="7" xfId="0" applyNumberFormat="1" applyFont="1" applyBorder="1" applyAlignment="1">
      <alignment vertical="center" wrapText="1"/>
    </xf>
    <xf numFmtId="0" fontId="1" fillId="6" borderId="1" xfId="0" applyNumberFormat="1" applyFont="1" applyFill="1" applyBorder="1" applyAlignment="1">
      <alignment horizontal="left" vertical="center" wrapText="1"/>
    </xf>
    <xf numFmtId="0" fontId="33" fillId="0" borderId="0" xfId="0" applyNumberFormat="1" applyFont="1" applyAlignment="1">
      <alignment vertical="center" wrapText="1"/>
    </xf>
    <xf numFmtId="49" fontId="10" fillId="4" borderId="12" xfId="0" applyNumberFormat="1" applyFont="1" applyFill="1" applyBorder="1" applyAlignment="1">
      <alignment horizontal="left" vertical="center"/>
    </xf>
    <xf numFmtId="49" fontId="10" fillId="4" borderId="9" xfId="0" applyNumberFormat="1" applyFont="1" applyFill="1" applyBorder="1" applyAlignment="1">
      <alignment horizontal="left" vertical="center"/>
    </xf>
    <xf numFmtId="49" fontId="10" fillId="4" borderId="9" xfId="0" applyNumberFormat="1" applyFont="1" applyFill="1" applyBorder="1" applyAlignment="1">
      <alignment horizontal="left" vertical="center" indent="2"/>
    </xf>
    <xf numFmtId="49" fontId="11" fillId="4" borderId="10" xfId="0" applyNumberFormat="1" applyFont="1" applyFill="1" applyBorder="1" applyAlignment="1">
      <alignment horizontal="center" vertical="top"/>
    </xf>
    <xf numFmtId="0" fontId="1" fillId="2" borderId="0" xfId="0" applyNumberFormat="1" applyFont="1" applyFill="1" applyAlignment="1">
      <alignment vertical="center" wrapText="1"/>
    </xf>
    <xf numFmtId="0" fontId="1" fillId="2" borderId="0" xfId="0" applyNumberFormat="1" applyFont="1" applyFill="1" applyAlignment="1">
      <alignment horizontal="right" vertical="center" wrapText="1"/>
    </xf>
    <xf numFmtId="0" fontId="1" fillId="2" borderId="0" xfId="0" applyNumberFormat="1" applyFont="1" applyFill="1" applyAlignment="1">
      <alignment horizontal="center" vertical="center" wrapText="1"/>
    </xf>
    <xf numFmtId="0" fontId="32" fillId="2" borderId="0" xfId="0" applyNumberFormat="1" applyFont="1" applyFill="1" applyAlignment="1">
      <alignment horizontal="center" vertical="center" wrapText="1"/>
    </xf>
    <xf numFmtId="0" fontId="7" fillId="2" borderId="0" xfId="0" applyNumberFormat="1" applyFont="1" applyFill="1" applyAlignment="1">
      <alignment horizontal="right" vertical="center"/>
    </xf>
    <xf numFmtId="49" fontId="29" fillId="2" borderId="0" xfId="0" applyNumberFormat="1" applyFont="1" applyFill="1" applyAlignment="1">
      <alignment horizontal="center" vertical="center" wrapText="1"/>
    </xf>
    <xf numFmtId="49" fontId="10" fillId="4" borderId="12" xfId="0" applyNumberFormat="1" applyFont="1" applyFill="1" applyBorder="1" applyAlignment="1">
      <alignment horizontal="left" vertical="center" indent="2"/>
    </xf>
    <xf numFmtId="49" fontId="8" fillId="3" borderId="1" xfId="0" applyNumberFormat="1" applyFont="1" applyFill="1" applyBorder="1" applyAlignment="1" applyProtection="1">
      <alignment horizontal="left" vertical="center" wrapText="1"/>
      <protection locked="0"/>
    </xf>
    <xf numFmtId="49" fontId="1" fillId="0" borderId="11" xfId="0" applyNumberFormat="1" applyFont="1" applyBorder="1" applyAlignment="1">
      <alignment vertical="top"/>
    </xf>
    <xf numFmtId="49" fontId="4" fillId="0" borderId="0" xfId="0" applyNumberFormat="1" applyFont="1" applyAlignment="1">
      <alignment vertical="top"/>
    </xf>
    <xf numFmtId="0" fontId="31" fillId="0" borderId="0" xfId="0" applyNumberFormat="1" applyFont="1" applyAlignment="1">
      <alignment horizontal="right" vertical="top" wrapText="1"/>
    </xf>
    <xf numFmtId="0" fontId="0" fillId="5" borderId="5" xfId="0" applyNumberFormat="1" applyFont="1" applyFill="1" applyBorder="1" applyAlignment="1">
      <alignment horizontal="left" vertical="center" wrapText="1" indent="1"/>
    </xf>
    <xf numFmtId="0" fontId="1" fillId="0" borderId="0" xfId="1" applyNumberFormat="1" applyFont="1" applyAlignment="1">
      <alignment horizontal="left" vertical="top" wrapText="1"/>
    </xf>
    <xf numFmtId="0" fontId="1" fillId="0" borderId="14" xfId="1" applyNumberFormat="1" applyFont="1" applyBorder="1" applyAlignment="1">
      <alignment horizontal="left" vertical="top" wrapText="1" indent="1"/>
    </xf>
    <xf numFmtId="0" fontId="1" fillId="0" borderId="2" xfId="1" applyNumberFormat="1" applyFont="1" applyBorder="1" applyAlignment="1">
      <alignment horizontal="left" vertical="top" wrapText="1" indent="1"/>
    </xf>
    <xf numFmtId="0" fontId="1" fillId="0" borderId="3" xfId="1" applyNumberFormat="1" applyFont="1" applyBorder="1" applyAlignment="1">
      <alignment horizontal="left" vertical="top" wrapText="1" indent="1"/>
    </xf>
    <xf numFmtId="0" fontId="1" fillId="2" borderId="1" xfId="1" applyNumberFormat="1" applyFont="1" applyFill="1" applyBorder="1" applyAlignment="1">
      <alignment horizontal="center" vertical="center" wrapText="1"/>
    </xf>
    <xf numFmtId="0" fontId="1" fillId="0" borderId="4" xfId="1" applyNumberFormat="1" applyFont="1" applyBorder="1" applyAlignment="1">
      <alignment horizontal="left" vertical="center" wrapText="1" indent="1"/>
    </xf>
    <xf numFmtId="0" fontId="1" fillId="0" borderId="5" xfId="1" applyNumberFormat="1" applyFont="1" applyBorder="1" applyAlignment="1">
      <alignment horizontal="left" vertical="center" wrapText="1" indent="1"/>
    </xf>
    <xf numFmtId="0" fontId="1" fillId="0" borderId="6" xfId="1" applyNumberFormat="1" applyFont="1" applyBorder="1" applyAlignment="1">
      <alignment horizontal="left" vertical="center" wrapText="1" indent="1"/>
    </xf>
    <xf numFmtId="0" fontId="3" fillId="2" borderId="13" xfId="0" applyNumberFormat="1" applyFont="1" applyFill="1" applyBorder="1" applyAlignment="1">
      <alignment horizontal="center" vertical="top" wrapText="1"/>
    </xf>
    <xf numFmtId="0" fontId="0" fillId="5" borderId="1"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0" fontId="0" fillId="5" borderId="1" xfId="0" applyNumberFormat="1" applyFont="1" applyFill="1" applyBorder="1" applyAlignment="1">
      <alignment horizontal="left" vertical="center" wrapText="1" indent="1"/>
    </xf>
    <xf numFmtId="0" fontId="1" fillId="2" borderId="2" xfId="0" applyNumberFormat="1" applyFont="1" applyFill="1" applyBorder="1" applyAlignment="1">
      <alignment horizontal="center" vertical="center" wrapText="1"/>
    </xf>
    <xf numFmtId="0" fontId="1" fillId="2" borderId="5" xfId="0" applyNumberFormat="1" applyFont="1" applyFill="1" applyBorder="1" applyAlignment="1">
      <alignment horizontal="center" vertical="center" wrapText="1"/>
    </xf>
    <xf numFmtId="0" fontId="0" fillId="0" borderId="2" xfId="0" applyNumberFormat="1" applyFont="1" applyBorder="1" applyAlignment="1">
      <alignment horizontal="center" vertical="center" wrapText="1"/>
    </xf>
    <xf numFmtId="0" fontId="0" fillId="0" borderId="5" xfId="0" applyNumberFormat="1" applyFont="1" applyBorder="1" applyAlignment="1">
      <alignment horizontal="center" vertical="center" wrapText="1"/>
    </xf>
    <xf numFmtId="0" fontId="1" fillId="2" borderId="8" xfId="0" applyNumberFormat="1" applyFont="1" applyFill="1" applyBorder="1" applyAlignment="1">
      <alignment horizontal="center" vertical="center" wrapText="1"/>
    </xf>
    <xf numFmtId="0" fontId="1" fillId="2" borderId="9" xfId="0" applyNumberFormat="1" applyFont="1" applyFill="1" applyBorder="1" applyAlignment="1">
      <alignment horizontal="center" vertical="center" wrapText="1"/>
    </xf>
    <xf numFmtId="0" fontId="1" fillId="2" borderId="10" xfId="0" applyNumberFormat="1" applyFont="1" applyFill="1" applyBorder="1" applyAlignment="1">
      <alignment horizontal="center" vertical="center" wrapText="1"/>
    </xf>
    <xf numFmtId="0" fontId="0" fillId="0" borderId="8" xfId="0" applyNumberFormat="1" applyFont="1" applyBorder="1" applyAlignment="1">
      <alignment horizontal="center" vertical="center" wrapText="1"/>
    </xf>
    <xf numFmtId="0" fontId="0" fillId="0" borderId="10" xfId="0" applyNumberFormat="1" applyFont="1" applyBorder="1" applyAlignment="1">
      <alignment horizontal="center" vertical="center" wrapText="1"/>
    </xf>
    <xf numFmtId="49" fontId="29" fillId="2" borderId="11" xfId="0" applyNumberFormat="1" applyFont="1" applyFill="1" applyBorder="1" applyAlignment="1">
      <alignment horizontal="center" vertical="center" wrapText="1"/>
    </xf>
    <xf numFmtId="0" fontId="1" fillId="0" borderId="9" xfId="0" applyNumberFormat="1" applyFont="1" applyBorder="1" applyAlignment="1">
      <alignment horizontal="left" vertical="top" wrapText="1" indent="1"/>
    </xf>
    <xf numFmtId="164" fontId="1" fillId="5" borderId="1" xfId="0" applyNumberFormat="1" applyFont="1" applyFill="1" applyBorder="1" applyAlignment="1">
      <alignment horizontal="left" vertical="center" wrapText="1" indent="1"/>
    </xf>
    <xf numFmtId="0" fontId="1" fillId="5" borderId="1" xfId="0" applyNumberFormat="1" applyFont="1" applyFill="1" applyBorder="1" applyAlignment="1">
      <alignment horizontal="left" vertical="center" wrapText="1" indent="1"/>
    </xf>
    <xf numFmtId="0" fontId="1" fillId="2" borderId="1" xfId="0" applyNumberFormat="1" applyFont="1" applyFill="1" applyBorder="1" applyAlignment="1">
      <alignment horizontal="center" vertical="center" wrapText="1"/>
    </xf>
    <xf numFmtId="0" fontId="3" fillId="2" borderId="0" xfId="0" applyNumberFormat="1" applyFont="1" applyFill="1" applyAlignment="1">
      <alignment horizontal="center" vertical="top" wrapText="1"/>
    </xf>
    <xf numFmtId="0" fontId="0" fillId="0" borderId="2" xfId="0" applyNumberFormat="1" applyFont="1" applyBorder="1" applyAlignment="1">
      <alignment horizontal="left" vertical="center" wrapText="1"/>
    </xf>
    <xf numFmtId="0" fontId="0" fillId="0" borderId="1" xfId="0" applyNumberFormat="1" applyFont="1" applyBorder="1" applyAlignment="1">
      <alignment horizontal="left" vertical="center" wrapText="1"/>
    </xf>
    <xf numFmtId="0" fontId="0" fillId="5" borderId="8" xfId="0" applyNumberFormat="1" applyFont="1" applyFill="1" applyBorder="1" applyAlignment="1">
      <alignment horizontal="left" vertical="center" wrapText="1" indent="1"/>
    </xf>
    <xf numFmtId="49" fontId="0" fillId="2" borderId="5" xfId="0" applyNumberFormat="1" applyFont="1" applyFill="1" applyBorder="1" applyAlignment="1">
      <alignment horizontal="center" vertical="center" wrapText="1"/>
    </xf>
    <xf numFmtId="0" fontId="0" fillId="5" borderId="5" xfId="0" applyNumberFormat="1" applyFont="1" applyFill="1" applyBorder="1" applyAlignment="1">
      <alignment horizontal="left" vertical="center" wrapText="1" indent="1"/>
    </xf>
    <xf numFmtId="0" fontId="3" fillId="0" borderId="0" xfId="0" applyNumberFormat="1" applyFont="1" applyAlignment="1">
      <alignment vertical="center" wrapText="1"/>
    </xf>
    <xf numFmtId="0" fontId="1" fillId="0" borderId="7" xfId="0" applyNumberFormat="1" applyFont="1" applyBorder="1" applyAlignment="1">
      <alignment vertical="center" wrapText="1"/>
    </xf>
    <xf numFmtId="0" fontId="1" fillId="0" borderId="0" xfId="0" applyNumberFormat="1" applyFont="1" applyAlignment="1">
      <alignment horizontal="left" vertical="top" wrapText="1"/>
    </xf>
    <xf numFmtId="164" fontId="13" fillId="5" borderId="1" xfId="0" applyNumberFormat="1" applyFont="1" applyFill="1" applyBorder="1" applyAlignment="1">
      <alignment horizontal="left" vertical="center" wrapText="1" indent="1"/>
    </xf>
    <xf numFmtId="0" fontId="13" fillId="2" borderId="1" xfId="0" applyNumberFormat="1" applyFont="1" applyFill="1" applyBorder="1" applyAlignment="1">
      <alignment horizontal="center" vertical="center" wrapText="1"/>
    </xf>
    <xf numFmtId="49" fontId="20" fillId="2" borderId="11" xfId="0"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wrapText="1"/>
    </xf>
    <xf numFmtId="0" fontId="13" fillId="2" borderId="5" xfId="0" applyNumberFormat="1" applyFont="1" applyFill="1" applyBorder="1" applyAlignment="1">
      <alignment horizontal="center" vertical="center" wrapText="1"/>
    </xf>
    <xf numFmtId="0" fontId="13" fillId="2" borderId="8" xfId="0" applyNumberFormat="1" applyFont="1" applyFill="1" applyBorder="1" applyAlignment="1">
      <alignment horizontal="center" vertical="center" wrapText="1"/>
    </xf>
    <xf numFmtId="0" fontId="13" fillId="2" borderId="9" xfId="0" applyNumberFormat="1" applyFont="1" applyFill="1" applyBorder="1" applyAlignment="1">
      <alignment horizontal="center" vertical="center" wrapText="1"/>
    </xf>
    <xf numFmtId="0" fontId="13" fillId="2" borderId="10" xfId="0" applyNumberFormat="1" applyFont="1" applyFill="1" applyBorder="1" applyAlignment="1">
      <alignment horizontal="center" vertical="center" wrapText="1"/>
    </xf>
    <xf numFmtId="0" fontId="13" fillId="0" borderId="7" xfId="0" applyNumberFormat="1" applyFont="1" applyBorder="1" applyAlignment="1">
      <alignment vertical="center" wrapText="1"/>
    </xf>
    <xf numFmtId="0" fontId="13" fillId="0" borderId="0" xfId="0" applyNumberFormat="1" applyFont="1" applyAlignment="1">
      <alignment horizontal="left" vertical="top" wrapText="1"/>
    </xf>
    <xf numFmtId="0" fontId="4" fillId="0" borderId="0" xfId="1" applyNumberFormat="1" applyFont="1" applyAlignment="1">
      <alignment horizontal="center" vertical="center" wrapText="1"/>
    </xf>
    <xf numFmtId="0" fontId="1" fillId="6" borderId="8" xfId="1" applyNumberFormat="1" applyFont="1" applyFill="1" applyBorder="1" applyAlignment="1">
      <alignment horizontal="left" vertical="center" wrapText="1"/>
    </xf>
    <xf numFmtId="0" fontId="1" fillId="6" borderId="9" xfId="1" applyNumberFormat="1" applyFont="1" applyFill="1" applyBorder="1" applyAlignment="1">
      <alignment horizontal="left" vertical="center" wrapText="1"/>
    </xf>
    <xf numFmtId="0" fontId="1" fillId="6" borderId="10" xfId="1" applyNumberFormat="1" applyFont="1" applyFill="1" applyBorder="1" applyAlignment="1">
      <alignment horizontal="left" vertical="center" wrapText="1"/>
    </xf>
    <xf numFmtId="164" fontId="28" fillId="3" borderId="2" xfId="1" applyNumberFormat="1" applyFont="1" applyFill="1" applyBorder="1" applyAlignment="1" applyProtection="1">
      <alignment horizontal="center" vertical="center" wrapText="1"/>
      <protection locked="0"/>
    </xf>
    <xf numFmtId="164" fontId="28" fillId="3" borderId="5" xfId="1" applyNumberFormat="1" applyFont="1" applyFill="1" applyBorder="1" applyAlignment="1" applyProtection="1">
      <alignment horizontal="center" vertical="center" wrapText="1"/>
      <protection locked="0"/>
    </xf>
    <xf numFmtId="49" fontId="1" fillId="6" borderId="2" xfId="1" applyNumberFormat="1" applyFont="1" applyFill="1" applyBorder="1" applyAlignment="1">
      <alignment horizontal="center" vertical="center" wrapText="1"/>
    </xf>
    <xf numFmtId="49" fontId="1" fillId="6" borderId="5" xfId="1" applyNumberFormat="1" applyFont="1" applyFill="1" applyBorder="1" applyAlignment="1">
      <alignment horizontal="center" vertical="center" wrapText="1"/>
    </xf>
    <xf numFmtId="0" fontId="2" fillId="0" borderId="2" xfId="1" applyNumberFormat="1" applyFont="1" applyBorder="1" applyAlignment="1">
      <alignment horizontal="center" vertical="center"/>
    </xf>
    <xf numFmtId="0" fontId="2" fillId="0" borderId="7" xfId="1" applyNumberFormat="1" applyFont="1" applyBorder="1" applyAlignment="1">
      <alignment horizontal="center" vertical="center"/>
    </xf>
    <xf numFmtId="0" fontId="2" fillId="0" borderId="5" xfId="1" applyNumberFormat="1" applyFont="1" applyBorder="1" applyAlignment="1">
      <alignment horizontal="center" vertical="center"/>
    </xf>
    <xf numFmtId="0" fontId="1" fillId="5" borderId="8" xfId="1" applyNumberFormat="1" applyFont="1" applyFill="1" applyBorder="1" applyAlignment="1">
      <alignment horizontal="left" vertical="center" wrapText="1"/>
    </xf>
    <xf numFmtId="0" fontId="1" fillId="5" borderId="9" xfId="1" applyNumberFormat="1" applyFont="1" applyFill="1" applyBorder="1" applyAlignment="1">
      <alignment horizontal="left" vertical="center" wrapText="1"/>
    </xf>
    <xf numFmtId="0" fontId="1" fillId="5" borderId="10" xfId="1" applyNumberFormat="1" applyFont="1" applyFill="1" applyBorder="1" applyAlignment="1">
      <alignment horizontal="left" vertical="center" wrapText="1"/>
    </xf>
    <xf numFmtId="0" fontId="1" fillId="0" borderId="8" xfId="1" applyNumberFormat="1" applyFont="1" applyBorder="1" applyAlignment="1">
      <alignment horizontal="center" vertical="center" wrapText="1"/>
    </xf>
    <xf numFmtId="0" fontId="1" fillId="0" borderId="9" xfId="1" applyNumberFormat="1" applyFont="1" applyBorder="1" applyAlignment="1">
      <alignment horizontal="center" vertical="center" wrapText="1"/>
    </xf>
    <xf numFmtId="0" fontId="1" fillId="0" borderId="10" xfId="1" applyNumberFormat="1" applyFont="1" applyBorder="1" applyAlignment="1">
      <alignment horizontal="center" vertical="center" wrapText="1"/>
    </xf>
    <xf numFmtId="0" fontId="28" fillId="0" borderId="8" xfId="1" applyNumberFormat="1" applyFont="1" applyBorder="1" applyAlignment="1">
      <alignment horizontal="center" vertical="center" wrapText="1"/>
    </xf>
    <xf numFmtId="0" fontId="28" fillId="0" borderId="10" xfId="1" applyNumberFormat="1" applyFont="1" applyBorder="1" applyAlignment="1">
      <alignment horizontal="center" vertical="center" wrapText="1"/>
    </xf>
    <xf numFmtId="0" fontId="2" fillId="0" borderId="2" xfId="1" applyNumberFormat="1" applyFont="1" applyBorder="1" applyAlignment="1">
      <alignment horizontal="center" vertical="center" wrapText="1"/>
    </xf>
    <xf numFmtId="0" fontId="2" fillId="0" borderId="7" xfId="1" applyNumberFormat="1" applyFont="1" applyBorder="1" applyAlignment="1">
      <alignment horizontal="center" vertical="center" wrapText="1"/>
    </xf>
    <xf numFmtId="0" fontId="2" fillId="0" borderId="5" xfId="1" applyNumberFormat="1" applyFont="1" applyBorder="1" applyAlignment="1">
      <alignment horizontal="center" vertical="center" wrapText="1"/>
    </xf>
    <xf numFmtId="0" fontId="1" fillId="7" borderId="8" xfId="1" applyNumberFormat="1" applyFont="1" applyFill="1" applyBorder="1" applyAlignment="1" applyProtection="1">
      <alignment horizontal="left" vertical="center" wrapText="1"/>
      <protection locked="0"/>
    </xf>
    <xf numFmtId="0" fontId="1" fillId="7" borderId="9" xfId="1" applyNumberFormat="1" applyFont="1" applyFill="1" applyBorder="1" applyAlignment="1" applyProtection="1">
      <alignment horizontal="left" vertical="center" wrapText="1"/>
      <protection locked="0"/>
    </xf>
    <xf numFmtId="0" fontId="1" fillId="7" borderId="10" xfId="1" applyNumberFormat="1" applyFont="1" applyFill="1" applyBorder="1" applyAlignment="1" applyProtection="1">
      <alignment horizontal="left" vertical="center" wrapText="1"/>
      <protection locked="0"/>
    </xf>
    <xf numFmtId="49" fontId="1" fillId="7" borderId="8" xfId="1" applyNumberFormat="1" applyFont="1" applyFill="1" applyBorder="1" applyAlignment="1" applyProtection="1">
      <alignment horizontal="left" vertical="center" wrapText="1"/>
      <protection locked="0"/>
    </xf>
    <xf numFmtId="49" fontId="1" fillId="7" borderId="9" xfId="1" applyNumberFormat="1" applyFont="1" applyFill="1" applyBorder="1" applyAlignment="1" applyProtection="1">
      <alignment horizontal="left" vertical="center" wrapText="1"/>
      <protection locked="0"/>
    </xf>
    <xf numFmtId="49" fontId="1" fillId="7" borderId="10" xfId="1" applyNumberFormat="1" applyFont="1" applyFill="1" applyBorder="1" applyAlignment="1" applyProtection="1">
      <alignment horizontal="left" vertical="center" wrapText="1"/>
      <protection locked="0"/>
    </xf>
    <xf numFmtId="0" fontId="35" fillId="2" borderId="9" xfId="1" applyNumberFormat="1" applyFont="1" applyFill="1" applyBorder="1" applyAlignment="1">
      <alignment horizontal="center" vertical="center" wrapText="1"/>
    </xf>
    <xf numFmtId="0" fontId="1" fillId="5" borderId="8" xfId="1" applyNumberFormat="1" applyFont="1" applyFill="1" applyBorder="1" applyAlignment="1">
      <alignment horizontal="left" vertical="center" wrapText="1" indent="1"/>
    </xf>
    <xf numFmtId="0" fontId="1" fillId="5" borderId="9" xfId="1" applyNumberFormat="1" applyFont="1" applyFill="1" applyBorder="1" applyAlignment="1">
      <alignment horizontal="left" vertical="center" wrapText="1" indent="1"/>
    </xf>
    <xf numFmtId="0" fontId="1" fillId="5" borderId="10" xfId="1" applyNumberFormat="1" applyFont="1" applyFill="1" applyBorder="1" applyAlignment="1">
      <alignment horizontal="left" vertical="center" wrapText="1" indent="1"/>
    </xf>
    <xf numFmtId="0" fontId="28" fillId="2" borderId="8" xfId="1" applyNumberFormat="1" applyFont="1" applyFill="1" applyBorder="1" applyAlignment="1">
      <alignment horizontal="right" vertical="center" wrapText="1" indent="1"/>
    </xf>
    <xf numFmtId="0" fontId="28" fillId="2" borderId="10" xfId="1" applyNumberFormat="1" applyFont="1" applyFill="1" applyBorder="1" applyAlignment="1">
      <alignment horizontal="right" vertical="center" wrapText="1" indent="1"/>
    </xf>
    <xf numFmtId="0" fontId="9" fillId="0" borderId="12" xfId="1" applyNumberFormat="1" applyFont="1" applyBorder="1" applyAlignment="1">
      <alignment horizontal="center" vertical="center" wrapText="1"/>
    </xf>
    <xf numFmtId="0" fontId="1" fillId="2" borderId="2" xfId="1" applyNumberFormat="1" applyFont="1" applyFill="1" applyBorder="1" applyAlignment="1">
      <alignment horizontal="left" vertical="center" wrapText="1"/>
    </xf>
    <xf numFmtId="0" fontId="1" fillId="2" borderId="7" xfId="1" applyNumberFormat="1" applyFont="1" applyFill="1" applyBorder="1" applyAlignment="1">
      <alignment horizontal="left" vertical="center" wrapText="1"/>
    </xf>
    <xf numFmtId="0" fontId="1" fillId="2" borderId="5" xfId="1" applyNumberFormat="1" applyFont="1" applyFill="1" applyBorder="1" applyAlignment="1">
      <alignment horizontal="left" vertical="center" wrapText="1"/>
    </xf>
    <xf numFmtId="0" fontId="1" fillId="2" borderId="2" xfId="1" applyNumberFormat="1" applyFont="1" applyFill="1" applyBorder="1" applyAlignment="1">
      <alignment horizontal="center" vertical="center" wrapText="1"/>
    </xf>
    <xf numFmtId="0" fontId="1" fillId="2" borderId="7" xfId="1" applyNumberFormat="1" applyFont="1" applyFill="1" applyBorder="1" applyAlignment="1">
      <alignment horizontal="center" vertical="center" wrapText="1"/>
    </xf>
    <xf numFmtId="0" fontId="1" fillId="2" borderId="5" xfId="1" applyNumberFormat="1" applyFont="1" applyFill="1" applyBorder="1" applyAlignment="1">
      <alignment horizontal="center" vertical="center" wrapText="1"/>
    </xf>
    <xf numFmtId="0" fontId="28" fillId="2" borderId="8" xfId="1" applyNumberFormat="1" applyFont="1" applyFill="1" applyBorder="1" applyAlignment="1">
      <alignment horizontal="center" vertical="center" wrapText="1"/>
    </xf>
    <xf numFmtId="0" fontId="28" fillId="2" borderId="9" xfId="1" applyNumberFormat="1" applyFont="1" applyFill="1" applyBorder="1" applyAlignment="1">
      <alignment horizontal="center" vertical="center" wrapText="1"/>
    </xf>
    <xf numFmtId="0" fontId="28" fillId="2" borderId="10" xfId="1" applyNumberFormat="1" applyFont="1" applyFill="1" applyBorder="1" applyAlignment="1">
      <alignment horizontal="center" vertical="center" wrapText="1"/>
    </xf>
    <xf numFmtId="164" fontId="1" fillId="5" borderId="8" xfId="1" applyNumberFormat="1" applyFont="1" applyFill="1" applyBorder="1" applyAlignment="1">
      <alignment horizontal="left" vertical="center" wrapText="1" indent="1"/>
    </xf>
    <xf numFmtId="164" fontId="1" fillId="5" borderId="9" xfId="1" applyNumberFormat="1" applyFont="1" applyFill="1" applyBorder="1" applyAlignment="1">
      <alignment horizontal="left" vertical="center" wrapText="1" indent="1"/>
    </xf>
    <xf numFmtId="164" fontId="1" fillId="5" borderId="10" xfId="1" applyNumberFormat="1" applyFont="1" applyFill="1" applyBorder="1" applyAlignment="1">
      <alignment horizontal="left" vertical="center" wrapText="1" indent="1"/>
    </xf>
    <xf numFmtId="49" fontId="10" fillId="4" borderId="2" xfId="1" applyNumberFormat="1" applyFont="1" applyFill="1" applyBorder="1" applyAlignment="1">
      <alignment horizontal="center" vertical="center" textRotation="90" wrapText="1"/>
    </xf>
    <xf numFmtId="49" fontId="10" fillId="4" borderId="7" xfId="1" applyNumberFormat="1" applyFont="1" applyFill="1" applyBorder="1" applyAlignment="1">
      <alignment horizontal="center" vertical="center" textRotation="90" wrapText="1"/>
    </xf>
    <xf numFmtId="49" fontId="10" fillId="4" borderId="5" xfId="1" applyNumberFormat="1" applyFont="1" applyFill="1" applyBorder="1" applyAlignment="1">
      <alignment horizontal="center" vertical="center" textRotation="90" wrapText="1"/>
    </xf>
    <xf numFmtId="0" fontId="1" fillId="0" borderId="11" xfId="1" applyNumberFormat="1" applyFont="1" applyBorder="1" applyAlignment="1">
      <alignment horizontal="left" vertical="top" wrapText="1" indent="1"/>
    </xf>
    <xf numFmtId="0" fontId="1" fillId="0" borderId="12" xfId="1" applyNumberFormat="1" applyFont="1" applyBorder="1" applyAlignment="1">
      <alignment horizontal="left" vertical="center" wrapText="1" indent="1"/>
    </xf>
    <xf numFmtId="164" fontId="2" fillId="0" borderId="2"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49" fontId="2" fillId="0" borderId="2" xfId="1" applyNumberFormat="1" applyFont="1" applyBorder="1" applyAlignment="1">
      <alignment horizontal="center" vertical="center" wrapText="1"/>
    </xf>
    <xf numFmtId="49" fontId="2" fillId="0" borderId="5" xfId="1" applyNumberFormat="1" applyFont="1" applyBorder="1" applyAlignment="1">
      <alignment horizontal="center" vertical="center" wrapText="1"/>
    </xf>
    <xf numFmtId="0" fontId="1" fillId="5" borderId="1" xfId="1" applyNumberFormat="1" applyFont="1" applyFill="1" applyBorder="1" applyAlignment="1">
      <alignment horizontal="left" vertical="center" wrapText="1" indent="1"/>
    </xf>
    <xf numFmtId="49" fontId="28" fillId="0" borderId="0" xfId="1" applyNumberFormat="1" applyFont="1">
      <alignment vertical="top"/>
    </xf>
    <xf numFmtId="0" fontId="1" fillId="2" borderId="0" xfId="1" applyNumberFormat="1" applyFont="1" applyFill="1" applyAlignment="1">
      <alignment vertical="center" wrapText="1"/>
    </xf>
    <xf numFmtId="0" fontId="1" fillId="0" borderId="0" xfId="1" applyNumberFormat="1" applyFont="1" applyAlignment="1">
      <alignment vertical="center" wrapText="1"/>
    </xf>
    <xf numFmtId="0" fontId="3" fillId="2" borderId="0" xfId="1" applyNumberFormat="1" applyFont="1" applyFill="1" applyAlignment="1">
      <alignment vertical="center" wrapText="1"/>
    </xf>
    <xf numFmtId="0" fontId="3" fillId="0" borderId="0" xfId="1" applyNumberFormat="1" applyFont="1" applyAlignment="1">
      <alignment vertical="center" wrapText="1"/>
    </xf>
    <xf numFmtId="49" fontId="1" fillId="0" borderId="0" xfId="1" applyNumberFormat="1" applyFont="1" applyAlignment="1">
      <alignment vertical="center" wrapText="1"/>
    </xf>
    <xf numFmtId="49" fontId="1" fillId="0" borderId="0" xfId="1" applyNumberFormat="1" applyFont="1">
      <alignment vertical="top"/>
    </xf>
    <xf numFmtId="0" fontId="28" fillId="0" borderId="0" xfId="1" applyNumberFormat="1" applyFont="1" applyAlignment="1">
      <alignment vertical="center"/>
    </xf>
    <xf numFmtId="0" fontId="28" fillId="0" borderId="1" xfId="1" applyNumberFormat="1" applyFont="1" applyBorder="1" applyAlignment="1">
      <alignment horizontal="center" vertical="center" wrapText="1"/>
    </xf>
    <xf numFmtId="0" fontId="1" fillId="0" borderId="0" xfId="1" applyNumberFormat="1" applyFont="1" applyAlignment="1">
      <alignment horizontal="center" vertical="center" wrapText="1"/>
    </xf>
    <xf numFmtId="0" fontId="31" fillId="0" borderId="0" xfId="1" applyNumberFormat="1" applyFont="1" applyAlignment="1">
      <alignment vertical="center" wrapText="1"/>
    </xf>
    <xf numFmtId="0" fontId="2" fillId="0" borderId="0" xfId="1" applyNumberFormat="1" applyFont="1" applyAlignment="1">
      <alignment vertical="center" wrapText="1"/>
    </xf>
    <xf numFmtId="49" fontId="1" fillId="0" borderId="1" xfId="1" applyNumberFormat="1" applyFont="1" applyBorder="1" applyAlignment="1">
      <alignment horizontal="left" vertical="center" wrapText="1"/>
    </xf>
    <xf numFmtId="0" fontId="1" fillId="0" borderId="1" xfId="1" applyNumberFormat="1" applyFont="1" applyBorder="1" applyAlignment="1">
      <alignment vertical="center" wrapText="1"/>
    </xf>
    <xf numFmtId="0" fontId="4" fillId="0" borderId="0" xfId="1" applyNumberFormat="1" applyFont="1" applyAlignment="1">
      <alignment vertical="center" wrapText="1"/>
    </xf>
    <xf numFmtId="0" fontId="4" fillId="0" borderId="0" xfId="1" applyNumberFormat="1" applyFont="1" applyAlignment="1">
      <alignment vertical="center"/>
    </xf>
    <xf numFmtId="0" fontId="1" fillId="0" borderId="0" xfId="1" applyNumberFormat="1" applyFont="1" applyAlignment="1">
      <alignment horizontal="right" vertical="center" wrapText="1"/>
    </xf>
    <xf numFmtId="0" fontId="2" fillId="0" borderId="0" xfId="1" applyNumberFormat="1" applyFont="1" applyAlignment="1">
      <alignment vertical="center"/>
    </xf>
    <xf numFmtId="49" fontId="4" fillId="0" borderId="0" xfId="1" applyNumberFormat="1" applyFont="1">
      <alignment vertical="top"/>
    </xf>
    <xf numFmtId="49" fontId="10" fillId="4" borderId="9" xfId="1" applyNumberFormat="1" applyFont="1" applyFill="1" applyBorder="1" applyAlignment="1">
      <alignment horizontal="left" vertical="center" indent="3"/>
    </xf>
    <xf numFmtId="0" fontId="4" fillId="0" borderId="0" xfId="1" applyNumberFormat="1" applyFont="1" applyAlignment="1">
      <alignment horizontal="center" vertical="center" wrapText="1"/>
    </xf>
    <xf numFmtId="0" fontId="4" fillId="0" borderId="0" xfId="1" applyNumberFormat="1" applyFont="1" applyAlignment="1">
      <alignment horizontal="left" vertical="center" indent="1"/>
    </xf>
    <xf numFmtId="0" fontId="1" fillId="2" borderId="1" xfId="1" applyNumberFormat="1" applyFont="1" applyFill="1" applyBorder="1" applyAlignment="1">
      <alignment horizontal="left" vertical="center" wrapText="1" indent="4"/>
    </xf>
    <xf numFmtId="0" fontId="1" fillId="2" borderId="1" xfId="1" applyNumberFormat="1" applyFont="1" applyFill="1" applyBorder="1" applyAlignment="1">
      <alignment horizontal="left" vertical="center" wrapText="1" indent="5"/>
    </xf>
    <xf numFmtId="49" fontId="10" fillId="4" borderId="9" xfId="1" applyNumberFormat="1" applyFont="1" applyFill="1" applyBorder="1" applyAlignment="1">
      <alignment horizontal="left" vertical="center" indent="5"/>
    </xf>
    <xf numFmtId="0" fontId="1" fillId="0" borderId="1" xfId="1" applyNumberFormat="1" applyFont="1" applyBorder="1" applyAlignment="1">
      <alignment horizontal="left" vertical="center" wrapText="1" indent="6"/>
    </xf>
    <xf numFmtId="0" fontId="1" fillId="0" borderId="2" xfId="1" applyNumberFormat="1" applyFont="1" applyBorder="1" applyAlignment="1">
      <alignment vertical="center" wrapText="1"/>
    </xf>
    <xf numFmtId="0" fontId="1" fillId="0" borderId="5" xfId="1" applyNumberFormat="1" applyFont="1" applyBorder="1" applyAlignment="1">
      <alignment vertical="center" wrapText="1"/>
    </xf>
    <xf numFmtId="0" fontId="1" fillId="2" borderId="1" xfId="1" applyNumberFormat="1" applyFont="1" applyFill="1" applyBorder="1" applyAlignment="1">
      <alignment horizontal="left" vertical="center" wrapText="1" indent="1"/>
    </xf>
    <xf numFmtId="0" fontId="1" fillId="2" borderId="1" xfId="1" applyNumberFormat="1" applyFont="1" applyFill="1" applyBorder="1" applyAlignment="1">
      <alignment horizontal="left" vertical="center" wrapText="1" indent="2"/>
    </xf>
    <xf numFmtId="0" fontId="32" fillId="2" borderId="0" xfId="1" applyNumberFormat="1" applyFont="1" applyFill="1" applyAlignment="1">
      <alignment horizontal="center" vertical="center" wrapText="1"/>
    </xf>
    <xf numFmtId="4" fontId="1" fillId="0" borderId="1" xfId="1" applyNumberFormat="1" applyFont="1" applyBorder="1" applyAlignment="1">
      <alignment horizontal="right" vertical="center" wrapText="1"/>
    </xf>
    <xf numFmtId="4" fontId="4" fillId="0" borderId="1" xfId="1" applyNumberFormat="1" applyFont="1" applyBorder="1" applyAlignment="1">
      <alignment horizontal="center" vertical="center" wrapText="1"/>
    </xf>
    <xf numFmtId="0" fontId="1" fillId="0" borderId="0" xfId="1" applyNumberFormat="1" applyFont="1" applyAlignment="1">
      <alignment horizontal="right" vertical="top" wrapText="1"/>
    </xf>
    <xf numFmtId="0" fontId="34" fillId="0" borderId="0" xfId="1" applyNumberFormat="1" applyFont="1" applyAlignment="1">
      <alignment vertical="center" wrapText="1"/>
    </xf>
    <xf numFmtId="0" fontId="30" fillId="2" borderId="0" xfId="1" applyNumberFormat="1" applyFont="1" applyFill="1" applyAlignment="1">
      <alignment horizontal="center" vertical="center" wrapText="1"/>
    </xf>
    <xf numFmtId="0" fontId="1" fillId="0" borderId="13" xfId="1" applyNumberFormat="1" applyFont="1" applyBorder="1" applyAlignment="1">
      <alignment vertical="center" wrapText="1"/>
    </xf>
    <xf numFmtId="0" fontId="9" fillId="0" borderId="0" xfId="1" applyNumberFormat="1" applyFont="1" applyAlignment="1">
      <alignment vertical="center" wrapText="1"/>
    </xf>
    <xf numFmtId="49" fontId="1" fillId="0" borderId="13" xfId="1" applyNumberFormat="1" applyFont="1" applyBorder="1">
      <alignment vertical="top"/>
    </xf>
    <xf numFmtId="0" fontId="4" fillId="0" borderId="13" xfId="1" applyNumberFormat="1" applyFont="1" applyBorder="1" applyAlignment="1">
      <alignment horizontal="center" vertical="center" wrapText="1"/>
    </xf>
    <xf numFmtId="0" fontId="4" fillId="0" borderId="13" xfId="1" applyNumberFormat="1" applyFont="1" applyBorder="1" applyAlignment="1">
      <alignment vertical="center" wrapText="1"/>
    </xf>
    <xf numFmtId="49" fontId="10" fillId="4" borderId="9" xfId="1" applyNumberFormat="1" applyFont="1" applyFill="1" applyBorder="1" applyAlignment="1">
      <alignment horizontal="left" vertical="center" indent="4"/>
    </xf>
    <xf numFmtId="49" fontId="28" fillId="4" borderId="9" xfId="1" applyNumberFormat="1" applyFont="1" applyFill="1" applyBorder="1" applyAlignment="1">
      <alignment horizontal="center" vertical="center" wrapText="1"/>
    </xf>
    <xf numFmtId="49" fontId="1" fillId="4" borderId="9" xfId="1" applyNumberFormat="1" applyFont="1" applyFill="1" applyBorder="1" applyAlignment="1">
      <alignment horizontal="center" vertical="center" wrapText="1"/>
    </xf>
    <xf numFmtId="49" fontId="3" fillId="0" borderId="0" xfId="1" applyNumberFormat="1" applyFont="1">
      <alignment vertical="top"/>
    </xf>
    <xf numFmtId="0" fontId="2" fillId="0" borderId="0" xfId="1" applyNumberFormat="1" applyFont="1" applyAlignment="1">
      <alignment horizontal="center" vertical="center" wrapText="1"/>
    </xf>
    <xf numFmtId="4" fontId="1" fillId="7" borderId="1" xfId="1" applyNumberFormat="1" applyFont="1" applyFill="1" applyBorder="1" applyAlignment="1" applyProtection="1">
      <alignment horizontal="right" vertical="center" wrapText="1"/>
      <protection locked="0"/>
    </xf>
    <xf numFmtId="49" fontId="4" fillId="0" borderId="0" xfId="1" applyNumberFormat="1" applyFont="1" applyAlignment="1">
      <alignment horizontal="center" vertical="center" wrapText="1"/>
    </xf>
    <xf numFmtId="0" fontId="1" fillId="0" borderId="2" xfId="1" applyNumberFormat="1" applyFont="1" applyBorder="1" applyAlignment="1">
      <alignment horizontal="center" vertical="center" wrapText="1"/>
    </xf>
    <xf numFmtId="0" fontId="1" fillId="0" borderId="0" xfId="1" applyNumberFormat="1" applyFont="1" applyAlignment="1">
      <alignment horizontal="left" vertical="center" wrapText="1"/>
    </xf>
    <xf numFmtId="0" fontId="4" fillId="0" borderId="0" xfId="1" applyNumberFormat="1" applyFont="1" applyAlignment="1">
      <alignment horizontal="center" vertical="center"/>
    </xf>
    <xf numFmtId="4" fontId="2" fillId="0" borderId="1" xfId="1" applyNumberFormat="1" applyFont="1" applyBorder="1" applyAlignment="1">
      <alignment horizontal="right" vertical="center" wrapText="1"/>
    </xf>
    <xf numFmtId="4" fontId="1" fillId="0" borderId="6" xfId="1" applyNumberFormat="1" applyFont="1" applyBorder="1" applyAlignment="1">
      <alignment horizontal="right" vertical="center" wrapText="1"/>
    </xf>
    <xf numFmtId="0" fontId="2" fillId="0" borderId="0" xfId="1" applyNumberFormat="1" applyFont="1" applyAlignment="1">
      <alignment horizontal="left" vertical="center" wrapText="1"/>
    </xf>
    <xf numFmtId="49" fontId="2" fillId="0" borderId="0" xfId="1" applyNumberFormat="1" applyFont="1" applyAlignment="1">
      <alignment vertical="center" wrapText="1"/>
    </xf>
    <xf numFmtId="0" fontId="1" fillId="0" borderId="7" xfId="1" applyNumberFormat="1" applyFont="1" applyBorder="1" applyAlignment="1">
      <alignment vertical="center" wrapText="1"/>
    </xf>
    <xf numFmtId="0" fontId="1" fillId="2" borderId="1" xfId="1" applyNumberFormat="1" applyFont="1" applyFill="1" applyBorder="1" applyAlignment="1">
      <alignment horizontal="left" vertical="center" wrapText="1"/>
    </xf>
    <xf numFmtId="0" fontId="1" fillId="2" borderId="12" xfId="1" applyNumberFormat="1" applyFont="1" applyFill="1" applyBorder="1" applyAlignment="1">
      <alignment vertical="center" wrapText="1"/>
    </xf>
    <xf numFmtId="0" fontId="4" fillId="2" borderId="11" xfId="1" applyNumberFormat="1" applyFont="1" applyFill="1" applyBorder="1" applyAlignment="1">
      <alignment horizontal="center" vertical="center" wrapText="1"/>
    </xf>
    <xf numFmtId="49" fontId="34" fillId="0" borderId="0" xfId="1" applyNumberFormat="1" applyFont="1" applyAlignment="1">
      <alignment vertical="center" wrapText="1"/>
    </xf>
    <xf numFmtId="0" fontId="27" fillId="2" borderId="0" xfId="1" applyNumberFormat="1" applyFont="1" applyFill="1" applyAlignment="1">
      <alignment vertical="center" wrapText="1"/>
    </xf>
    <xf numFmtId="0" fontId="23" fillId="2" borderId="0" xfId="1" applyNumberFormat="1" applyFont="1" applyFill="1" applyAlignment="1">
      <alignment vertical="center" wrapText="1"/>
    </xf>
    <xf numFmtId="49" fontId="35" fillId="2" borderId="11" xfId="1" applyNumberFormat="1" applyFont="1" applyFill="1" applyBorder="1" applyAlignment="1">
      <alignment horizontal="center" vertical="center" wrapText="1"/>
    </xf>
    <xf numFmtId="0" fontId="35" fillId="2" borderId="11" xfId="1" applyNumberFormat="1" applyFont="1" applyFill="1" applyBorder="1" applyAlignment="1">
      <alignment horizontal="center" vertical="center" wrapText="1"/>
    </xf>
    <xf numFmtId="165" fontId="1" fillId="7" borderId="1" xfId="1" applyNumberFormat="1" applyFont="1" applyFill="1" applyBorder="1" applyAlignment="1" applyProtection="1">
      <alignment horizontal="right" vertical="center" wrapText="1"/>
      <protection locked="0"/>
    </xf>
    <xf numFmtId="0" fontId="1" fillId="2" borderId="0" xfId="1" applyNumberFormat="1" applyFont="1" applyFill="1" applyAlignment="1">
      <alignment horizontal="left" vertical="center" wrapText="1"/>
    </xf>
    <xf numFmtId="49" fontId="35" fillId="2" borderId="11" xfId="1" applyNumberFormat="1" applyFont="1" applyFill="1" applyBorder="1" applyAlignment="1">
      <alignment horizontal="left" vertical="center" wrapText="1"/>
    </xf>
    <xf numFmtId="49" fontId="7" fillId="4" borderId="8" xfId="1" applyNumberFormat="1" applyFont="1" applyFill="1" applyBorder="1" applyAlignment="1">
      <alignment horizontal="left" vertical="center"/>
    </xf>
    <xf numFmtId="49" fontId="23" fillId="0" borderId="0" xfId="1" applyNumberFormat="1" applyFont="1">
      <alignment vertical="top"/>
    </xf>
    <xf numFmtId="49" fontId="4" fillId="0" borderId="0" xfId="1" applyNumberFormat="1" applyFont="1" applyAlignment="1">
      <alignment horizontal="left" vertical="center"/>
    </xf>
    <xf numFmtId="49" fontId="36" fillId="0" borderId="0" xfId="1" applyNumberFormat="1" applyFont="1" applyAlignment="1">
      <alignment horizontal="left" vertical="center"/>
    </xf>
    <xf numFmtId="49" fontId="4" fillId="0" borderId="0" xfId="1" applyNumberFormat="1" applyFont="1" applyAlignment="1">
      <alignment horizontal="left" vertical="center" indent="1"/>
    </xf>
    <xf numFmtId="165" fontId="2" fillId="0" borderId="1" xfId="1" applyNumberFormat="1" applyFont="1" applyBorder="1" applyAlignment="1">
      <alignment horizontal="right" vertical="center" wrapText="1"/>
    </xf>
    <xf numFmtId="0" fontId="2" fillId="0" borderId="0" xfId="1" applyNumberFormat="1" applyFont="1" applyAlignment="1">
      <alignment horizontal="left" vertical="center" indent="1"/>
    </xf>
    <xf numFmtId="0" fontId="2" fillId="0" borderId="0" xfId="1" applyNumberFormat="1" applyFont="1" applyAlignment="1">
      <alignment horizontal="center" vertical="center"/>
    </xf>
    <xf numFmtId="49" fontId="2" fillId="0" borderId="1" xfId="1" applyNumberFormat="1" applyFont="1" applyBorder="1" applyAlignment="1">
      <alignment vertical="center" wrapText="1"/>
    </xf>
    <xf numFmtId="0" fontId="24" fillId="0" borderId="0" xfId="1" applyNumberFormat="1" applyFont="1" applyAlignment="1">
      <alignment vertical="center" wrapText="1"/>
    </xf>
    <xf numFmtId="0" fontId="28" fillId="0" borderId="9" xfId="1" applyNumberFormat="1" applyFont="1" applyBorder="1" applyAlignment="1">
      <alignment vertical="center"/>
    </xf>
    <xf numFmtId="49" fontId="1" fillId="7" borderId="1" xfId="1" applyNumberFormat="1" applyFont="1" applyFill="1" applyBorder="1" applyAlignment="1" applyProtection="1">
      <alignment horizontal="left" vertical="center" wrapText="1" indent="6"/>
      <protection locked="0"/>
    </xf>
    <xf numFmtId="4" fontId="1" fillId="0" borderId="3" xfId="1" applyNumberFormat="1" applyFont="1" applyBorder="1" applyAlignment="1">
      <alignment horizontal="right" vertical="center" wrapText="1"/>
    </xf>
    <xf numFmtId="0" fontId="25" fillId="0" borderId="0" xfId="1" applyNumberFormat="1" applyFont="1" applyAlignment="1">
      <alignment vertical="center" wrapText="1"/>
    </xf>
    <xf numFmtId="0" fontId="1" fillId="0" borderId="11" xfId="1" applyNumberFormat="1" applyFont="1" applyBorder="1" applyAlignment="1">
      <alignment horizontal="left" vertical="top" wrapText="1" indent="1"/>
    </xf>
    <xf numFmtId="0" fontId="1" fillId="0" borderId="12" xfId="1" applyNumberFormat="1" applyFont="1" applyBorder="1" applyAlignment="1">
      <alignment horizontal="left" vertical="center" wrapText="1" indent="1"/>
    </xf>
    <xf numFmtId="0" fontId="0" fillId="5" borderId="2" xfId="0" applyNumberFormat="1" applyFont="1" applyFill="1" applyBorder="1" applyAlignment="1">
      <alignment horizontal="center" vertical="center" wrapText="1"/>
    </xf>
    <xf numFmtId="0" fontId="0" fillId="5" borderId="7" xfId="0" applyNumberFormat="1" applyFont="1" applyFill="1" applyBorder="1" applyAlignment="1">
      <alignment horizontal="center" vertical="center" wrapText="1"/>
    </xf>
    <xf numFmtId="0" fontId="0" fillId="5" borderId="2" xfId="0" applyNumberFormat="1" applyFont="1" applyFill="1" applyBorder="1" applyAlignment="1">
      <alignment horizontal="left" vertical="center" wrapText="1"/>
    </xf>
    <xf numFmtId="0" fontId="0" fillId="5" borderId="7" xfId="0" applyNumberFormat="1" applyFont="1" applyFill="1" applyBorder="1" applyAlignment="1">
      <alignment horizontal="left" vertical="center" wrapText="1"/>
    </xf>
    <xf numFmtId="0" fontId="0" fillId="5" borderId="5" xfId="0" applyNumberFormat="1" applyFont="1" applyFill="1" applyBorder="1" applyAlignment="1">
      <alignment horizontal="center" vertical="center" wrapText="1"/>
    </xf>
    <xf numFmtId="0" fontId="2" fillId="0" borderId="8" xfId="1" applyNumberFormat="1" applyFont="1" applyBorder="1" applyAlignment="1">
      <alignment horizontal="center" vertical="center"/>
    </xf>
    <xf numFmtId="0" fontId="2" fillId="0" borderId="1" xfId="1" applyNumberFormat="1" applyFont="1" applyBorder="1" applyAlignment="1">
      <alignment horizontal="center" vertical="center"/>
    </xf>
    <xf numFmtId="0" fontId="2" fillId="0" borderId="1" xfId="1" applyNumberFormat="1" applyFont="1" applyBorder="1" applyAlignment="1">
      <alignment horizontal="center" vertical="center" wrapText="1"/>
    </xf>
    <xf numFmtId="0" fontId="2" fillId="0" borderId="8" xfId="1" applyNumberFormat="1" applyFont="1" applyBorder="1" applyAlignment="1">
      <alignment horizontal="center" vertical="center" wrapText="1"/>
    </xf>
    <xf numFmtId="164" fontId="28" fillId="3" borderId="1" xfId="1" applyNumberFormat="1" applyFont="1" applyFill="1" applyBorder="1" applyAlignment="1" applyProtection="1">
      <alignment horizontal="center" vertical="center" wrapText="1"/>
      <protection locked="0"/>
    </xf>
    <xf numFmtId="49" fontId="1" fillId="6" borderId="1" xfId="1" applyNumberFormat="1" applyFont="1" applyFill="1" applyBorder="1" applyAlignment="1">
      <alignment horizontal="center" vertical="center" wrapText="1"/>
    </xf>
    <xf numFmtId="49" fontId="28" fillId="3" borderId="1" xfId="1" applyNumberFormat="1" applyFont="1" applyFill="1" applyBorder="1" applyAlignment="1" applyProtection="1">
      <alignment horizontal="center" vertical="center" wrapText="1"/>
      <protection locked="0"/>
    </xf>
    <xf numFmtId="49" fontId="28" fillId="3" borderId="5" xfId="1" applyNumberFormat="1" applyFont="1" applyFill="1" applyBorder="1" applyAlignment="1" applyProtection="1">
      <alignment horizontal="center" vertical="center" wrapText="1"/>
      <protection locked="0"/>
    </xf>
    <xf numFmtId="164" fontId="2" fillId="0" borderId="1" xfId="1" applyNumberFormat="1" applyFont="1" applyBorder="1" applyAlignment="1">
      <alignment horizontal="center" vertical="center" wrapText="1"/>
    </xf>
    <xf numFmtId="49" fontId="2" fillId="0" borderId="1" xfId="1" applyNumberFormat="1" applyFont="1" applyBorder="1" applyAlignment="1">
      <alignment horizontal="center" vertical="center" wrapText="1"/>
    </xf>
    <xf numFmtId="0" fontId="28" fillId="2" borderId="1" xfId="1" applyNumberFormat="1" applyFont="1" applyFill="1" applyBorder="1" applyAlignment="1">
      <alignment horizontal="right" vertical="center" wrapText="1" indent="1"/>
    </xf>
    <xf numFmtId="164" fontId="1" fillId="5" borderId="1" xfId="1" applyNumberFormat="1" applyFont="1" applyFill="1" applyBorder="1" applyAlignment="1">
      <alignment horizontal="left" vertical="center" wrapText="1" indent="1"/>
    </xf>
    <xf numFmtId="0" fontId="1" fillId="0" borderId="1" xfId="1" applyNumberFormat="1" applyFont="1" applyBorder="1" applyAlignment="1">
      <alignment horizontal="center" vertical="center" wrapText="1"/>
    </xf>
    <xf numFmtId="0" fontId="1" fillId="2" borderId="1" xfId="1" applyNumberFormat="1" applyFont="1" applyFill="1" applyBorder="1" applyAlignment="1">
      <alignment horizontal="left" vertical="center" wrapText="1"/>
    </xf>
    <xf numFmtId="0" fontId="35" fillId="2" borderId="11" xfId="1" applyNumberFormat="1" applyFont="1" applyFill="1" applyBorder="1" applyAlignment="1">
      <alignment horizontal="center" vertical="center" wrapText="1"/>
    </xf>
    <xf numFmtId="0" fontId="13" fillId="0" borderId="9" xfId="0" applyNumberFormat="1" applyFont="1" applyBorder="1" applyAlignment="1">
      <alignment horizontal="left" vertical="top" wrapText="1" indent="1"/>
    </xf>
  </cellXfs>
  <cellStyles count="29">
    <cellStyle name=" 1" xfId="3"/>
    <cellStyle name=" 1 2" xfId="4"/>
    <cellStyle name=" 1_Stage1" xfId="3"/>
    <cellStyle name="_Model_RAB Мой_PR.PROG.WARM.NOTCOMBI.2012.2.16_v1.4(04.04.11) " xfId="5"/>
    <cellStyle name="_Model_RAB Мой_Книга2_PR.PROG.WARM.NOTCOMBI.2012.2.16_v1.4(04.04.11) " xfId="5"/>
    <cellStyle name="_Model_RAB_MRSK_svod_PR.PROG.WARM.NOTCOMBI.2012.2.16_v1.4(04.04.11) " xfId="5"/>
    <cellStyle name="_Model_RAB_MRSK_svod_Книга2_PR.PROG.WARM.NOTCOMBI.2012.2.16_v1.4(04.04.11) " xfId="5"/>
    <cellStyle name="_МОДЕЛЬ_1 (2)_PR.PROG.WARM.NOTCOMBI.2012.2.16_v1.4(04.04.11) " xfId="5"/>
    <cellStyle name="_МОДЕЛЬ_1 (2)_Книга2_PR.PROG.WARM.NOTCOMBI.2012.2.16_v1.4(04.04.11) " xfId="5"/>
    <cellStyle name="_пр 5 тариф RAB_PR.PROG.WARM.NOTCOMBI.2012.2.16_v1.4(04.04.11) " xfId="5"/>
    <cellStyle name="_пр 5 тариф RAB_Книга2_PR.PROG.WARM.NOTCOMBI.2012.2.16_v1.4(04.04.11) " xfId="5"/>
    <cellStyle name="_Расчет RAB_22072008_PR.PROG.WARM.NOTCOMBI.2012.2.16_v1.4(04.04.11) " xfId="5"/>
    <cellStyle name="_Расчет RAB_22072008_Книга2_PR.PROG.WARM.NOTCOMBI.2012.2.16_v1.4(04.04.11) " xfId="5"/>
    <cellStyle name="_Расчет RAB_Лен и МОЭСК_с 2010 года_14.04.2009_со сглаж_version 3.0_без ФСК_PR.PROG.WARM.NOTCOMBI.2012.2.16_v1.4(04.04.11) " xfId="5"/>
    <cellStyle name="_Расчет RAB_Лен и МОЭСК_с 2010 года_14.04.2009_со сглаж_version 3.0_без ФСК_Книга2_PR.PROG.WARM.NOTCOMBI.2012.2.16_v1.4(04.04.11) " xfId="5"/>
    <cellStyle name="currency1" xfId="6"/>
    <cellStyle name="Currency2" xfId="7"/>
    <cellStyle name="currency3" xfId="8"/>
    <cellStyle name="currency4" xfId="9"/>
    <cellStyle name="Followed Hyperlink" xfId="10"/>
    <cellStyle name="normal" xfId="2"/>
    <cellStyle name="Normal1" xfId="11"/>
    <cellStyle name="Normal2" xfId="7"/>
    <cellStyle name="Percent1" xfId="7"/>
    <cellStyle name="Обычный" xfId="0" builtinId="0"/>
    <cellStyle name="Обычный 10" xfId="12"/>
    <cellStyle name="Обычный 16" xfId="13"/>
    <cellStyle name="Обычный 2" xfId="1"/>
    <cellStyle name="Открывавшаяся гиперссылка 2"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3</xdr:col>
      <xdr:colOff>0</xdr:colOff>
      <xdr:row>4</xdr:row>
      <xdr:rowOff>247650</xdr:rowOff>
    </xdr:to>
    <xdr:pic>
      <xdr:nvPicPr>
        <xdr:cNvPr id="4"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247650" cy="247650"/>
        </a:xfrm>
        <a:prstGeom prst="rect">
          <a:avLst/>
        </a:prstGeom>
        <a:ln w="0">
          <a:noFill/>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0</xdr:rowOff>
    </xdr:from>
    <xdr:to>
      <xdr:col>4</xdr:col>
      <xdr:colOff>0</xdr:colOff>
      <xdr:row>13</xdr:row>
      <xdr:rowOff>171450</xdr:rowOff>
    </xdr:to>
    <xdr:pic>
      <xdr:nvPicPr>
        <xdr:cNvPr id="4"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200025" cy="171450"/>
        </a:xfrm>
        <a:prstGeom prst="rect">
          <a:avLst/>
        </a:prstGeom>
        <a:ln w="0">
          <a:noFill/>
          <a:prstDash val="soli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0</xdr:rowOff>
    </xdr:from>
    <xdr:to>
      <xdr:col>4</xdr:col>
      <xdr:colOff>0</xdr:colOff>
      <xdr:row>13</xdr:row>
      <xdr:rowOff>171450</xdr:rowOff>
    </xdr:to>
    <xdr:pic>
      <xdr:nvPicPr>
        <xdr:cNvPr id="2"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247650" cy="171450"/>
        </a:xfrm>
        <a:prstGeom prst="rect">
          <a:avLst/>
        </a:prstGeom>
        <a:ln w="0">
          <a:noFill/>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fs-oren-vm.rvk.local\BudGet\&#1044;&#1077;&#1083;&#1086;%20&#8470;02-01-01%20&#1058;&#1072;&#1088;&#1080;&#1092;&#1085;&#1099;&#1077;%20&#1076;&#1077;&#1083;&#1072;%20&#1085;&#1072;%20&#1091;&#1089;&#1083;&#1091;&#1075;&#1080;%20&#1042;&#1057;%20&#1080;%20&#1042;&#1054;\&#1057;&#1090;&#1072;&#1085;&#1076;&#1072;&#1088;&#1090;&#1099;%20&#1088;&#1072;&#1089;&#1082;&#1088;&#1099;&#1090;&#1080;&#1103;%20&#1080;&#1085;&#1092;&#1086;&#1088;&#1084;&#1072;&#1094;&#1080;&#1080;\&#1064;&#1072;&#1073;&#1083;&#1086;&#1085;%20OPEN.INFO.REQUEST%20(&#1087;&#1088;&#1077;&#1076;&#1083;&#1086;&#1078;&#1077;&#1085;&#1080;&#1077;%20&#1086;&#1073;%20&#1091;&#1089;&#1090;&#1072;&#1085;&#1086;&#1074;&#1083;&#1077;&#1085;&#1080;&#1080;%20&#1090;&#1072;&#1088;&#1080;&#1092;&#1086;&#1074;)\&#1054;&#1088;&#1089;&#1082;\2024\&#1084;&#1072;&#1081;%202024\PP108.OPEN.INFO.REQUEST.COLDVSNA.EIAS_ex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inyavskaya\Desktop\PP108.OPEN.INFO.REQUEST.COLDVSNA.EIAS_export%20&#1055;&#1088;&#1080;&#1075;&#1086;&#1088;&#1086;&#1076;&#1085;&#1099;&#10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ЭД"/>
      <sheetName val="Сведения об изменении"/>
      <sheetName val="Орган регулирования"/>
      <sheetName val="Перечень организаций"/>
      <sheetName val="Дела об установлении тарифов"/>
      <sheetName val="Привлечение к ответственности"/>
      <sheetName val="Комментарии"/>
      <sheetName val="Проверка"/>
      <sheetName val="et_union_hor"/>
      <sheetName val="TEHSHEET"/>
      <sheetName val="DATA_FORMS"/>
      <sheetName val="DATA_NPA"/>
      <sheetName val="Т-ТЭ | потр"/>
      <sheetName val="Т-ТЭ | предел"/>
      <sheetName val="Т-ТЭ | индикат"/>
      <sheetName val="Т-подкл(инд)"/>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efreshError="1"/>
      <sheetData sheetId="1" refreshError="1">
        <row r="21">
          <cell r="F21">
            <v>44232.420555555553</v>
          </cell>
        </row>
        <row r="22">
          <cell r="F22" t="str">
            <v>02/005</v>
          </cell>
        </row>
        <row r="26">
          <cell r="F26">
            <v>45408.390740740739</v>
          </cell>
        </row>
        <row r="27">
          <cell r="F27" t="str">
            <v>И.ОР-26042024-019</v>
          </cell>
        </row>
        <row r="31">
          <cell r="F31" t="str">
            <v>ООО "РВК- Орск"</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row r="2">
          <cell r="O2" t="str">
            <v>вода</v>
          </cell>
          <cell r="Q2" t="str">
            <v>без дифференциации</v>
          </cell>
          <cell r="R2" t="str">
            <v>организации-перепродавцы</v>
          </cell>
        </row>
        <row r="3">
          <cell r="O3" t="str">
            <v>пар</v>
          </cell>
          <cell r="Q3" t="str">
            <v>к коллектору источника тепловой энергии</v>
          </cell>
          <cell r="R3" t="str">
            <v>бюджетные организации</v>
          </cell>
        </row>
        <row r="4">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row>
        <row r="5">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row r="36">
          <cell r="E36" t="str">
            <v>COLDVSNA</v>
          </cell>
          <cell r="F36" t="str">
            <v>холодного водоснабжения</v>
          </cell>
        </row>
        <row r="45">
          <cell r="E45" t="str">
            <v>R</v>
          </cell>
        </row>
      </sheetData>
      <sheetData sheetId="55" refreshError="1">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9">
          <cell r="C29" t="str">
            <v>Форма 11. Информация о способах приобретения, стоимости и об объемах товаров (работ, услуг), необходимых организации холодного водоснабжения для производства товаров (оказания услуг) в сфере холодного водоснабжения, тарифы на которые подлежат регулированию</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Т-ТЭ | предел"/>
      <sheetName val="ТС. Т-ТЭ | индикат"/>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ТС. Т-подкл(инд)"/>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Показатели ОТЭП"/>
      <sheetName val="Стандарты качества"/>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TEHSHEET"/>
      <sheetName val="Орган регулирования"/>
      <sheetName val="Перечень организаций"/>
      <sheetName val="Дела об установлении тарифов"/>
      <sheetName val="Дела об утверждении ПУЦ"/>
      <sheetName val="Привлечение к ответственности"/>
      <sheetName val="ЭД"/>
      <sheetName val="Сведения об изменении"/>
      <sheetName val="Комментарии"/>
      <sheetName val="Проверка"/>
      <sheetName val="et_union_hor"/>
      <sheetName val="DATA_FORMS"/>
      <sheetName val="DATA_NPA"/>
      <sheetName val="Т-ТЭ | потр"/>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PP108.OPEN.INFO.REQUEST.COLDVSNA.EIAS</v>
          </cell>
        </row>
        <row r="3">
          <cell r="B3" t="str">
            <v>Версия отчёта: 1.1.1</v>
          </cell>
        </row>
      </sheetData>
      <sheetData sheetId="1">
        <row r="7">
          <cell r="F7" t="str">
            <v>Оренбургская область</v>
          </cell>
        </row>
        <row r="11">
          <cell r="F11">
            <v>45658.411249999997</v>
          </cell>
        </row>
        <row r="12">
          <cell r="F12">
            <v>47483.411307870374</v>
          </cell>
        </row>
        <row r="13">
          <cell r="F13" t="str">
            <v/>
          </cell>
        </row>
        <row r="19">
          <cell r="F19">
            <v>45839.415706018517</v>
          </cell>
        </row>
        <row r="21">
          <cell r="F21">
            <v>45409.415902777779</v>
          </cell>
        </row>
        <row r="22">
          <cell r="F22" t="str">
            <v>И.ОрВК-24042024-027 от 24.04.2024</v>
          </cell>
        </row>
        <row r="26">
          <cell r="F26">
            <v>45609.416446759256</v>
          </cell>
        </row>
        <row r="27">
          <cell r="F27" t="str">
            <v>И.ОрВК-13112024-054 от 13.11.2024</v>
          </cell>
        </row>
        <row r="31">
          <cell r="F31" t="str">
            <v>ООО "Оренбург Водоканал"</v>
          </cell>
        </row>
        <row r="33">
          <cell r="F33" t="str">
            <v>5610077370</v>
          </cell>
        </row>
        <row r="34">
          <cell r="F34" t="str">
            <v>561001001</v>
          </cell>
        </row>
        <row r="41">
          <cell r="F41" t="str">
            <v>нет</v>
          </cell>
        </row>
      </sheetData>
      <sheetData sheetId="2">
        <row r="12">
          <cell r="F12" t="str">
            <v>ter_1</v>
          </cell>
          <cell r="G12" t="str">
            <v>Территория 1</v>
          </cell>
        </row>
        <row r="13">
          <cell r="F13" t="str">
            <v>284</v>
          </cell>
          <cell r="G13" t="str">
            <v>Оренбургский муниципальный район</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
          </cell>
          <cell r="AJ18" t="str">
            <v/>
          </cell>
          <cell r="AK18" t="str">
            <v/>
          </cell>
          <cell r="AL18" t="str">
            <v/>
          </cell>
          <cell r="AM18" t="str">
            <v/>
          </cell>
          <cell r="AN18">
            <v>0</v>
          </cell>
          <cell r="AO18" t="str">
            <v>.</v>
          </cell>
          <cell r="AP18" t="str">
            <v>..</v>
          </cell>
          <cell r="AQ18" t="str">
            <v>...</v>
          </cell>
        </row>
        <row r="23">
          <cell r="AC23" t="str">
            <v>pIns_PT_VTAR_B</v>
          </cell>
          <cell r="AD23" t="str">
            <v>pt_ntar_2</v>
          </cell>
          <cell r="AE23" t="str">
            <v>pt_ter_2</v>
          </cell>
          <cell r="AF23" t="str">
            <v>pt_cs_2</v>
          </cell>
          <cell r="AG23" t="str">
            <v>pt_ist_te_2</v>
          </cell>
          <cell r="AH23" t="str">
            <v>Тарифы на тепловую энергию (мощность), поставляемую теплоснабжающими организациями потребителям, другим теплоснабжающим организациям</v>
          </cell>
          <cell r="AJ23" t="str">
            <v/>
          </cell>
          <cell r="AK23" t="str">
            <v/>
          </cell>
          <cell r="AL23" t="str">
            <v/>
          </cell>
          <cell r="AM23" t="str">
            <v/>
          </cell>
          <cell r="AN23">
            <v>0</v>
          </cell>
          <cell r="AO23" t="str">
            <v>.</v>
          </cell>
          <cell r="AP23" t="str">
            <v>..</v>
          </cell>
          <cell r="AQ23" t="str">
            <v>...</v>
          </cell>
        </row>
        <row r="28">
          <cell r="AC28" t="str">
            <v>pIns_PT_VTAR_C</v>
          </cell>
          <cell r="AD28" t="str">
            <v>pt_ntar_3</v>
          </cell>
          <cell r="AE28" t="str">
            <v>pt_ter_3</v>
          </cell>
          <cell r="AF28" t="str">
            <v>pt_cs_3</v>
          </cell>
          <cell r="AG28" t="str">
            <v>pt_ist_te_3</v>
          </cell>
          <cell r="AH28" t="str">
            <v>Тарифы на теплоноситель, поставляемый теплоснабжающими организациями потребителям, другим теплоснабжающим организациям</v>
          </cell>
          <cell r="AJ28" t="str">
            <v/>
          </cell>
          <cell r="AK28" t="str">
            <v/>
          </cell>
          <cell r="AL28" t="str">
            <v/>
          </cell>
          <cell r="AM28" t="str">
            <v/>
          </cell>
          <cell r="AN28">
            <v>0</v>
          </cell>
          <cell r="AO28" t="str">
            <v>.</v>
          </cell>
          <cell r="AP28" t="str">
            <v>..</v>
          </cell>
          <cell r="AQ28" t="str">
            <v>...</v>
          </cell>
        </row>
        <row r="33">
          <cell r="AC33" t="str">
            <v>pIns_PT_VTAR_D</v>
          </cell>
          <cell r="AD33" t="str">
            <v>pt_ntar_4</v>
          </cell>
          <cell r="AE33" t="str">
            <v>pt_ter_4</v>
          </cell>
          <cell r="AF33" t="str">
            <v>pt_cs_4</v>
          </cell>
          <cell r="AG33" t="str">
            <v>pt_ist_te_4</v>
          </cell>
          <cell r="AH33"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33" t="str">
            <v/>
          </cell>
          <cell r="AK33" t="str">
            <v/>
          </cell>
          <cell r="AL33" t="str">
            <v/>
          </cell>
          <cell r="AM33" t="str">
            <v/>
          </cell>
          <cell r="AN33">
            <v>0</v>
          </cell>
          <cell r="AO33" t="str">
            <v>.</v>
          </cell>
          <cell r="AP33" t="str">
            <v>..</v>
          </cell>
          <cell r="AQ33" t="str">
            <v>...</v>
          </cell>
        </row>
        <row r="38">
          <cell r="AC38" t="str">
            <v>pIns_PT_VTAR_E1</v>
          </cell>
          <cell r="AD38" t="str">
            <v>pt_ntar_5</v>
          </cell>
          <cell r="AE38" t="str">
            <v>pt_ter_5</v>
          </cell>
          <cell r="AF38" t="str">
            <v>pt_cs_5</v>
          </cell>
          <cell r="AG38" t="str">
            <v>pt_ist_te_5</v>
          </cell>
          <cell r="AH38" t="str">
            <v>Тарифы на услуги по передаче тепловой энергии</v>
          </cell>
          <cell r="AJ38" t="str">
            <v/>
          </cell>
          <cell r="AK38" t="str">
            <v/>
          </cell>
          <cell r="AL38" t="str">
            <v/>
          </cell>
          <cell r="AM38" t="str">
            <v/>
          </cell>
          <cell r="AN38">
            <v>0</v>
          </cell>
          <cell r="AO38" t="str">
            <v>.</v>
          </cell>
          <cell r="AP38" t="str">
            <v>..</v>
          </cell>
          <cell r="AQ38" t="str">
            <v>...</v>
          </cell>
        </row>
        <row r="43">
          <cell r="AC43" t="str">
            <v>pIns_PT_VTAR_E2</v>
          </cell>
          <cell r="AD43" t="str">
            <v>pt_ntar_6</v>
          </cell>
          <cell r="AE43" t="str">
            <v>pt_ter_6</v>
          </cell>
          <cell r="AF43" t="str">
            <v>pt_cs_6</v>
          </cell>
          <cell r="AG43" t="str">
            <v>pt_ist_te_6</v>
          </cell>
          <cell r="AH43" t="str">
            <v>Тарифы на услуги по передаче теплоносителя</v>
          </cell>
          <cell r="AJ43" t="str">
            <v/>
          </cell>
          <cell r="AK43" t="str">
            <v/>
          </cell>
          <cell r="AL43" t="str">
            <v/>
          </cell>
          <cell r="AM43" t="str">
            <v/>
          </cell>
          <cell r="AN43">
            <v>0</v>
          </cell>
          <cell r="AO43" t="str">
            <v>.</v>
          </cell>
          <cell r="AP43" t="str">
            <v>..</v>
          </cell>
          <cell r="AQ43" t="str">
            <v>...</v>
          </cell>
        </row>
        <row r="48">
          <cell r="AC48" t="str">
            <v>pIns_PT_VTAR_F</v>
          </cell>
          <cell r="AD48" t="str">
            <v>pt_ntar_7</v>
          </cell>
          <cell r="AE48" t="str">
            <v>pt_ter_7</v>
          </cell>
          <cell r="AF48" t="str">
            <v>pt_cs_7</v>
          </cell>
          <cell r="AG48" t="str">
            <v>pt_ist_te_7</v>
          </cell>
          <cell r="AH48" t="str">
            <v>Плата за услуги по поддержанию резервной тепловой мощности при отсутствии потребления тепловой энергии</v>
          </cell>
          <cell r="AJ48" t="str">
            <v/>
          </cell>
          <cell r="AK48" t="str">
            <v/>
          </cell>
          <cell r="AL48" t="str">
            <v/>
          </cell>
          <cell r="AM48" t="str">
            <v/>
          </cell>
          <cell r="AN48">
            <v>0</v>
          </cell>
          <cell r="AO48" t="str">
            <v>.</v>
          </cell>
          <cell r="AP48" t="str">
            <v>..</v>
          </cell>
          <cell r="AQ48" t="str">
            <v>...</v>
          </cell>
        </row>
        <row r="53">
          <cell r="AC53" t="str">
            <v>pIns_PT_VTAR_G</v>
          </cell>
          <cell r="AD53" t="str">
            <v>pt_ntar_8</v>
          </cell>
          <cell r="AE53" t="str">
            <v>pt_ter_8</v>
          </cell>
          <cell r="AF53" t="str">
            <v>pt_cs_8</v>
          </cell>
          <cell r="AG53" t="str">
            <v>pt_ist_te_8</v>
          </cell>
          <cell r="AH53" t="str">
            <v>Плата за подключение (технологическое присоединение) к системе теплоснабжения</v>
          </cell>
          <cell r="AJ53" t="str">
            <v/>
          </cell>
          <cell r="AK53" t="str">
            <v/>
          </cell>
          <cell r="AL53" t="str">
            <v/>
          </cell>
          <cell r="AM53" t="str">
            <v/>
          </cell>
          <cell r="AN53">
            <v>0</v>
          </cell>
          <cell r="AO53" t="str">
            <v>.</v>
          </cell>
          <cell r="AP53" t="str">
            <v>..</v>
          </cell>
          <cell r="AQ53" t="str">
            <v>...</v>
          </cell>
        </row>
        <row r="58">
          <cell r="AC58" t="str">
            <v>pIns_PT_VTAR_H</v>
          </cell>
          <cell r="AD58" t="str">
            <v>pt_ntar_20</v>
          </cell>
          <cell r="AE58" t="str">
            <v>pt_ter_20</v>
          </cell>
          <cell r="AF58" t="str">
            <v>pt_cs_20</v>
          </cell>
          <cell r="AG58" t="str">
            <v>pt_ist_te_20</v>
          </cell>
          <cell r="AH58" t="str">
            <v>Плата за подключение (технологическое присоединение) к системе теплоснабжения (индивидуальная)</v>
          </cell>
          <cell r="AJ58" t="str">
            <v/>
          </cell>
          <cell r="AK58" t="str">
            <v/>
          </cell>
          <cell r="AL58" t="str">
            <v/>
          </cell>
          <cell r="AM58" t="str">
            <v/>
          </cell>
          <cell r="AN58">
            <v>0</v>
          </cell>
          <cell r="AO58" t="str">
            <v>.</v>
          </cell>
          <cell r="AP58" t="str">
            <v>..</v>
          </cell>
          <cell r="AQ58" t="str">
            <v>...</v>
          </cell>
        </row>
        <row r="63">
          <cell r="AC63" t="str">
            <v>pIns_PT_VTAR_I</v>
          </cell>
          <cell r="AD63" t="str">
            <v>pt_ntar_21</v>
          </cell>
          <cell r="AE63" t="str">
            <v>pt_ter_21</v>
          </cell>
          <cell r="AF63" t="str">
            <v>pt_cs_21</v>
          </cell>
          <cell r="AG63" t="str">
            <v>pt_ist_te_21</v>
          </cell>
          <cell r="AH63" t="str">
            <v>Предельный уровень цены на тепловую энергию (мощность), поставляемую теплоснабжающими организациями потребителям</v>
          </cell>
          <cell r="AJ63" t="str">
            <v/>
          </cell>
          <cell r="AK63" t="str">
            <v/>
          </cell>
          <cell r="AL63" t="str">
            <v/>
          </cell>
          <cell r="AM63" t="str">
            <v/>
          </cell>
          <cell r="AN63">
            <v>0</v>
          </cell>
          <cell r="AO63" t="str">
            <v>.</v>
          </cell>
          <cell r="AP63" t="str">
            <v>..</v>
          </cell>
          <cell r="AQ63" t="str">
            <v>...</v>
          </cell>
        </row>
        <row r="79">
          <cell r="AC79" t="str">
            <v>pIns_PT_VTAR_A_COLDVSNA</v>
          </cell>
          <cell r="AD79" t="str">
            <v>pt_ntar_9</v>
          </cell>
          <cell r="AE79" t="str">
            <v>pt_ter_9</v>
          </cell>
          <cell r="AF79" t="str">
            <v>pt_cs_9</v>
          </cell>
          <cell r="AH79" t="str">
            <v>Тариф на питьевую воду (питьевое водоснабжение)</v>
          </cell>
          <cell r="AJ79" t="str">
            <v>Тариф на холодную воду питьевую</v>
          </cell>
          <cell r="AK79" t="str">
            <v>без дифференциации</v>
          </cell>
          <cell r="AL79" t="str">
            <v>без дифференциации</v>
          </cell>
          <cell r="AM79" t="str">
            <v>без дифференциации</v>
          </cell>
          <cell r="AN79">
            <v>1</v>
          </cell>
          <cell r="AO79" t="str">
            <v>1.1</v>
          </cell>
          <cell r="AP79" t="str">
            <v>1.1.1</v>
          </cell>
          <cell r="AQ79" t="str">
            <v>1.1.1.1</v>
          </cell>
        </row>
        <row r="84">
          <cell r="AC84" t="str">
            <v>pIns_PT_VTAR_B_COLDVSNA</v>
          </cell>
          <cell r="AD84" t="str">
            <v>pt_ntar_10</v>
          </cell>
          <cell r="AE84" t="str">
            <v>pt_ter_10</v>
          </cell>
          <cell r="AF84" t="str">
            <v>pt_cs_10</v>
          </cell>
          <cell r="AH84" t="str">
            <v>Тариф на техническую воду</v>
          </cell>
          <cell r="AJ84" t="str">
            <v/>
          </cell>
          <cell r="AK84" t="str">
            <v/>
          </cell>
          <cell r="AL84" t="str">
            <v/>
          </cell>
          <cell r="AM84" t="str">
            <v/>
          </cell>
          <cell r="AN84">
            <v>0</v>
          </cell>
          <cell r="AO84" t="str">
            <v>.</v>
          </cell>
          <cell r="AP84" t="str">
            <v>..</v>
          </cell>
          <cell r="AQ84" t="str">
            <v>...</v>
          </cell>
        </row>
        <row r="89">
          <cell r="AC89" t="str">
            <v>pIns_PT_VTAR_C_COLDVSNA</v>
          </cell>
          <cell r="AD89" t="str">
            <v>pt_ntar_11</v>
          </cell>
          <cell r="AE89" t="str">
            <v>pt_ter_11</v>
          </cell>
          <cell r="AF89" t="str">
            <v>pt_cs_11</v>
          </cell>
          <cell r="AH89" t="str">
            <v>Тариф на транспортировку воды</v>
          </cell>
          <cell r="AJ89" t="str">
            <v/>
          </cell>
          <cell r="AK89" t="str">
            <v/>
          </cell>
          <cell r="AL89" t="str">
            <v/>
          </cell>
          <cell r="AM89" t="str">
            <v/>
          </cell>
          <cell r="AN89">
            <v>0</v>
          </cell>
          <cell r="AO89" t="str">
            <v>.</v>
          </cell>
          <cell r="AP89" t="str">
            <v>..</v>
          </cell>
          <cell r="AQ89" t="str">
            <v>...</v>
          </cell>
        </row>
        <row r="94">
          <cell r="AC94" t="str">
            <v>pIns_PT_VTAR_D_COLDVSNA</v>
          </cell>
          <cell r="AD94" t="str">
            <v>pt_ntar_12</v>
          </cell>
          <cell r="AE94" t="str">
            <v>pt_ter_12</v>
          </cell>
          <cell r="AF94" t="str">
            <v>pt_cs_12</v>
          </cell>
          <cell r="AH94" t="str">
            <v>Тариф на подвоз воды</v>
          </cell>
          <cell r="AJ94" t="str">
            <v/>
          </cell>
          <cell r="AK94" t="str">
            <v/>
          </cell>
          <cell r="AL94" t="str">
            <v/>
          </cell>
          <cell r="AM94" t="str">
            <v/>
          </cell>
          <cell r="AN94">
            <v>0</v>
          </cell>
          <cell r="AO94" t="str">
            <v>.</v>
          </cell>
          <cell r="AP94" t="str">
            <v>..</v>
          </cell>
          <cell r="AQ94" t="str">
            <v>...</v>
          </cell>
        </row>
        <row r="99">
          <cell r="AC99" t="str">
            <v>pIns_PT_VTAR_E_COLDVSNA</v>
          </cell>
          <cell r="AD99" t="str">
            <v>pt_ntar_13</v>
          </cell>
          <cell r="AE99" t="str">
            <v>pt_ter_13</v>
          </cell>
          <cell r="AF99" t="str">
            <v>pt_cs_13</v>
          </cell>
          <cell r="AH99" t="str">
            <v>Тариф на подключение (технологическое присоединение) к централизованной системе холодного водоснабжения</v>
          </cell>
          <cell r="AJ99" t="str">
            <v>Тариф на подключение (технологическое присоединение) к централизованной системе водоснабжения</v>
          </cell>
          <cell r="AK99" t="str">
            <v>без дифференциации</v>
          </cell>
          <cell r="AL99" t="str">
            <v>без дифференциации</v>
          </cell>
          <cell r="AM99" t="str">
            <v>без дифференциации</v>
          </cell>
          <cell r="AN99">
            <v>1</v>
          </cell>
          <cell r="AO99" t="str">
            <v>1.1</v>
          </cell>
          <cell r="AP99" t="str">
            <v>1.1.1</v>
          </cell>
          <cell r="AQ99" t="str">
            <v>1.1.1.1</v>
          </cell>
        </row>
        <row r="105">
          <cell r="AC105" t="str">
            <v>pIns_PT_VTAR_A_HOTVSNA</v>
          </cell>
          <cell r="AD105" t="str">
            <v>pt_ntar_14</v>
          </cell>
          <cell r="AE105" t="str">
            <v>pt_ter_14</v>
          </cell>
          <cell r="AF105" t="str">
            <v>pt_cs_14</v>
          </cell>
          <cell r="AH105" t="str">
            <v>Тариф на горячую воду (горячее водоснабжение)</v>
          </cell>
          <cell r="AJ105" t="str">
            <v/>
          </cell>
          <cell r="AK105" t="str">
            <v/>
          </cell>
          <cell r="AL105" t="str">
            <v/>
          </cell>
          <cell r="AM105" t="str">
            <v/>
          </cell>
          <cell r="AN105">
            <v>0</v>
          </cell>
          <cell r="AO105" t="str">
            <v>.</v>
          </cell>
          <cell r="AP105" t="str">
            <v>..</v>
          </cell>
          <cell r="AQ105" t="str">
            <v>...</v>
          </cell>
        </row>
        <row r="110">
          <cell r="AC110" t="str">
            <v>pIns_PT_VTAR_B_HOTVSNA</v>
          </cell>
          <cell r="AD110" t="str">
            <v>pt_ntar_15</v>
          </cell>
          <cell r="AE110" t="str">
            <v>pt_ter_15</v>
          </cell>
          <cell r="AF110" t="str">
            <v>pt_cs_15</v>
          </cell>
          <cell r="AH110" t="str">
            <v>Тариф на транспортировку горячей воды</v>
          </cell>
          <cell r="AJ110" t="str">
            <v/>
          </cell>
          <cell r="AK110" t="str">
            <v/>
          </cell>
          <cell r="AL110" t="str">
            <v/>
          </cell>
          <cell r="AM110" t="str">
            <v/>
          </cell>
          <cell r="AN110">
            <v>0</v>
          </cell>
          <cell r="AO110" t="str">
            <v>.</v>
          </cell>
          <cell r="AP110" t="str">
            <v>..</v>
          </cell>
          <cell r="AQ110" t="str">
            <v>...</v>
          </cell>
        </row>
        <row r="115">
          <cell r="AC115" t="str">
            <v>pIns_PT_VTAR_C_HOTVSNA</v>
          </cell>
          <cell r="AD115" t="str">
            <v>pt_ntar_16</v>
          </cell>
          <cell r="AE115" t="str">
            <v>pt_ter_16</v>
          </cell>
          <cell r="AF115" t="str">
            <v>pt_cs_16</v>
          </cell>
          <cell r="AH115" t="str">
            <v>Тариф на подключение (технологическое присоединение) к централизованной системе горячего водоснабжения</v>
          </cell>
          <cell r="AJ115" t="str">
            <v/>
          </cell>
          <cell r="AK115" t="str">
            <v/>
          </cell>
          <cell r="AL115" t="str">
            <v/>
          </cell>
          <cell r="AM115" t="str">
            <v/>
          </cell>
          <cell r="AN115">
            <v>0</v>
          </cell>
          <cell r="AO115" t="str">
            <v>.</v>
          </cell>
          <cell r="AP115" t="str">
            <v>..</v>
          </cell>
          <cell r="AQ115" t="str">
            <v>...</v>
          </cell>
        </row>
        <row r="121">
          <cell r="AC121" t="str">
            <v>pIns_PT_VTAR_A_VOTV</v>
          </cell>
          <cell r="AD121" t="str">
            <v>pt_ntar_17</v>
          </cell>
          <cell r="AE121" t="str">
            <v>pt_ter_17</v>
          </cell>
          <cell r="AF121" t="str">
            <v>pt_cs_17</v>
          </cell>
          <cell r="AH121" t="str">
            <v>Тариф на водоотведение</v>
          </cell>
          <cell r="AJ121" t="str">
            <v/>
          </cell>
          <cell r="AK121" t="str">
            <v/>
          </cell>
          <cell r="AL121" t="str">
            <v/>
          </cell>
          <cell r="AM121" t="str">
            <v/>
          </cell>
          <cell r="AN121">
            <v>0</v>
          </cell>
          <cell r="AO121" t="str">
            <v>.</v>
          </cell>
          <cell r="AP121" t="str">
            <v>..</v>
          </cell>
          <cell r="AQ121" t="str">
            <v>...</v>
          </cell>
        </row>
        <row r="126">
          <cell r="AC126" t="str">
            <v>pIns_PT_VTAR_B_VOTV</v>
          </cell>
          <cell r="AD126" t="str">
            <v>pt_ntar_18</v>
          </cell>
          <cell r="AE126" t="str">
            <v>pt_ter_18</v>
          </cell>
          <cell r="AF126" t="str">
            <v>pt_cs_18</v>
          </cell>
          <cell r="AH126" t="str">
            <v>Тариф на транспортировку сточных вод</v>
          </cell>
          <cell r="AJ126" t="str">
            <v/>
          </cell>
          <cell r="AK126" t="str">
            <v/>
          </cell>
          <cell r="AL126" t="str">
            <v/>
          </cell>
          <cell r="AM126" t="str">
            <v/>
          </cell>
          <cell r="AN126">
            <v>0</v>
          </cell>
          <cell r="AO126" t="str">
            <v>.</v>
          </cell>
          <cell r="AP126" t="str">
            <v>..</v>
          </cell>
          <cell r="AQ126" t="str">
            <v>...</v>
          </cell>
        </row>
        <row r="131">
          <cell r="AC131" t="str">
            <v>pIns_PT_VTAR_C_VOTV</v>
          </cell>
          <cell r="AD131" t="str">
            <v>pt_ntar_19</v>
          </cell>
          <cell r="AE131" t="str">
            <v>pt_ter_19</v>
          </cell>
          <cell r="AF131" t="str">
            <v>pt_cs_19</v>
          </cell>
          <cell r="AH131" t="str">
            <v>Тариф на подключение (технологическое присоединение) к централизованной системе водоотведения</v>
          </cell>
          <cell r="AJ131" t="str">
            <v/>
          </cell>
          <cell r="AK131" t="str">
            <v/>
          </cell>
          <cell r="AL131" t="str">
            <v/>
          </cell>
          <cell r="AM131" t="str">
            <v/>
          </cell>
          <cell r="AN131">
            <v>0</v>
          </cell>
          <cell r="AO131" t="str">
            <v>.</v>
          </cell>
          <cell r="AP131" t="str">
            <v>..</v>
          </cell>
          <cell r="AQ131" t="str">
            <v>...</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ow r="11">
          <cell r="AD11" t="str">
            <v>ip_1</v>
          </cell>
        </row>
        <row r="13">
          <cell r="G13" t="str">
            <v>Добавить инвестиционную программу</v>
          </cell>
        </row>
      </sheetData>
      <sheetData sheetId="41" refreshError="1"/>
      <sheetData sheetId="42" refreshError="1"/>
      <sheetData sheetId="43" refreshError="1"/>
      <sheetData sheetId="44" refreshError="1"/>
      <sheetData sheetId="45" refreshError="1"/>
      <sheetData sheetId="46" refreshError="1"/>
      <sheetData sheetId="47">
        <row r="51">
          <cell r="K51" t="str">
            <v>метод индексации установленных тарифов</v>
          </cell>
        </row>
        <row r="63">
          <cell r="K63" t="str">
            <v>метод экономически обоснованных расходов (затрат)</v>
          </cell>
        </row>
      </sheetData>
      <sheetData sheetId="48" refreshError="1"/>
      <sheetData sheetId="49" refreshError="1"/>
      <sheetData sheetId="50">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28</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налогообложение казённых учреждений</v>
          </cell>
          <cell r="O7" t="str">
            <v>отборный пар, &gt; 13 кг/см2</v>
          </cell>
          <cell r="BB7" t="str">
            <v>мазут</v>
          </cell>
        </row>
        <row r="8">
          <cell r="H8" t="str">
            <v>смешанное налогообложение</v>
          </cell>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E19" t="str">
            <v>Тарифы на тепловую энергию (мощность), поставляемую теплоснабжающими организациями потребителям, другим теплоснабжающим организациям</v>
          </cell>
          <cell r="BB19" t="str">
            <v>смола</v>
          </cell>
        </row>
        <row r="20">
          <cell r="E20"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BB20" t="str">
            <v>щепа</v>
          </cell>
        </row>
        <row r="21">
          <cell r="BB21" t="str">
            <v>горючий сланец</v>
          </cell>
        </row>
        <row r="22">
          <cell r="BB22" t="str">
            <v>керосин</v>
          </cell>
        </row>
        <row r="23">
          <cell r="BB23" t="str">
            <v>кислородно-водородная смесь</v>
          </cell>
        </row>
        <row r="24">
          <cell r="BB24" t="str">
            <v>электроэнергия (НН)</v>
          </cell>
        </row>
        <row r="25">
          <cell r="BB25" t="str">
            <v>электроэнергия (СН1)</v>
          </cell>
        </row>
        <row r="26">
          <cell r="BB26" t="str">
            <v>электроэнергия (СН2)</v>
          </cell>
        </row>
        <row r="27">
          <cell r="BB27" t="str">
            <v>электроэнергия (ВН)</v>
          </cell>
        </row>
        <row r="28">
          <cell r="BB28" t="str">
            <v>мощность</v>
          </cell>
        </row>
        <row r="29">
          <cell r="BB29" t="str">
            <v>прочее</v>
          </cell>
        </row>
        <row r="36">
          <cell r="E36" t="str">
            <v>COLDVSNA</v>
          </cell>
          <cell r="F36" t="str">
            <v>холодного водоснабжения</v>
          </cell>
          <cell r="G36" t="str">
            <v>холодное водоснабжение</v>
          </cell>
        </row>
        <row r="44">
          <cell r="G44">
            <v>2024</v>
          </cell>
        </row>
        <row r="45">
          <cell r="E45" t="str">
            <v>R</v>
          </cell>
          <cell r="J45" t="str">
            <v>Предложение регулируемой организации об установлении тарифов в сфере холодного водоснабжения,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cell r="K45" t="str">
            <v>Перечень муниципальных районов и муниципальных образований (территорий действия тарифа)</v>
          </cell>
        </row>
        <row r="46">
          <cell r="F46" t="str">
            <v>O</v>
          </cell>
          <cell r="G46" t="str">
            <v>01.01.2024</v>
          </cell>
          <cell r="H46" t="str">
            <v>31.12.2024</v>
          </cell>
          <cell r="I46" t="b">
            <v>1</v>
          </cell>
          <cell r="J46" t="str">
            <v>Общая информация о регулируемой организации (холодного водоснабжения)</v>
          </cell>
        </row>
        <row r="47">
          <cell r="F47" t="str">
            <v>Q</v>
          </cell>
          <cell r="G47" t="str">
            <v>01.01.2024</v>
          </cell>
          <cell r="H47" t="str">
            <v>31.12.2024</v>
          </cell>
          <cell r="I47" t="b">
            <v>1</v>
          </cell>
          <cell r="J47" t="str">
            <v>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v>
          </cell>
        </row>
        <row r="48">
          <cell r="F48" t="str">
            <v>B</v>
          </cell>
          <cell r="G48" t="str">
            <v>01.01.2024</v>
          </cell>
          <cell r="H48" t="str">
            <v>31.12.2024</v>
          </cell>
          <cell r="I48" t="b">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01.01.2024</v>
          </cell>
          <cell r="H49" t="str">
            <v>31.12.2024</v>
          </cell>
          <cell r="I49" t="b">
            <v>1</v>
          </cell>
          <cell r="J49" t="str">
            <v>Информация об условиях, на которых осуществляется поставка товаров (оказание услуг) в сфере холодного водоснабжения</v>
          </cell>
        </row>
        <row r="50">
          <cell r="F50" t="str">
            <v>I</v>
          </cell>
          <cell r="G50" t="str">
            <v>01.01.2024</v>
          </cell>
          <cell r="H50" t="str">
            <v>31.12.2024</v>
          </cell>
          <cell r="I50" t="b">
            <v>1</v>
          </cell>
          <cell r="J50" t="str">
            <v>Информация об инвестиционных программах регулируемой организации в области холодного водоснабжения</v>
          </cell>
        </row>
        <row r="51">
          <cell r="F51" t="str">
            <v>R</v>
          </cell>
          <cell r="G51" t="str">
            <v>01.01.2025</v>
          </cell>
          <cell r="H51" t="str">
            <v>31.12.2029</v>
          </cell>
          <cell r="I51" t="b">
            <v>0</v>
          </cell>
          <cell r="J51" t="str">
            <v>Предложение регулируемой организации об установлении тарифов в сфере холодного водоснабжения,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t="str">
            <v>01.01.2025</v>
          </cell>
          <cell r="H52" t="str">
            <v>31.12.2029</v>
          </cell>
          <cell r="I52" t="b">
            <v>0</v>
          </cell>
          <cell r="J52" t="str">
            <v>Показатели, подлежащие раскрытию в сфере холодного водоснабжения (цены и тарифы)</v>
          </cell>
        </row>
        <row r="53">
          <cell r="F53" t="str">
            <v>ROIV</v>
          </cell>
          <cell r="G53" t="str">
            <v>01.01.2024</v>
          </cell>
          <cell r="H53" t="str">
            <v>31.12.2024</v>
          </cell>
          <cell r="I53" t="b">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cell r="BA97" t="str">
            <v>в течение 30 дней со дня изменения такой информации</v>
          </cell>
        </row>
        <row r="98">
          <cell r="AZ98" t="str">
            <v>доклад о результатах правоприменительной практики</v>
          </cell>
          <cell r="BA98" t="str">
            <v>не позднее 3 дней со дня утверждения доклада</v>
          </cell>
        </row>
        <row r="99">
          <cell r="AZ99" t="str">
            <v>дата, время и место проведения заседания об установлении тарифов</v>
          </cell>
          <cell r="BA99" t="str">
            <v>не позднее чем за 10 дней до дня проведения заседания правления</v>
          </cell>
        </row>
        <row r="100">
          <cell r="AZ100" t="str">
            <v>информация о принятых решениях об установлении тарифов</v>
          </cell>
          <cell r="BA100" t="str">
            <v>в течение 7 рабочих дней со дня принятия соответствующего решения</v>
          </cell>
        </row>
        <row r="101">
          <cell r="AZ101" t="str">
            <v>информация о принятых решениях об утверждении предельного уровня цены на тепловую энергию (мощность)</v>
          </cell>
          <cell r="BA101" t="str">
            <v>в течение 10 дней со дня принятия соответствующего решения</v>
          </cell>
        </row>
        <row r="102">
          <cell r="AZ102" t="str">
            <v>протокол заседания правления</v>
          </cell>
          <cell r="BA102" t="str">
            <v>в течение 7 рабочих дней со дня принятия соответствующего решения</v>
          </cell>
        </row>
        <row r="103">
          <cell r="AZ103" t="str">
            <v>информация о привлечении к ответственности</v>
          </cell>
          <cell r="BA103" t="str">
            <v>до 30 апреля года, следующего за отчётным годом</v>
          </cell>
        </row>
        <row r="106">
          <cell r="AZ106" t="str">
            <v>тыс.руб./Гкал/ч</v>
          </cell>
        </row>
        <row r="107">
          <cell r="AZ107" t="str">
            <v>тыс.руб.</v>
          </cell>
        </row>
        <row r="108">
          <cell r="AZ108" t="str">
            <v>руб.</v>
          </cell>
        </row>
      </sheetData>
      <sheetData sheetId="51">
        <row r="12">
          <cell r="F12" t="str">
            <v>ООО "Оренбург Водоканал"</v>
          </cell>
        </row>
      </sheetData>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8. Информация о наличии (об отсутствии) технической возможности подключения (технологического присоединения) к централизованной системе холодного водоснабжения,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холодного водоснабжения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холодного водоснабжения,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холодного водоснабжения</v>
          </cell>
        </row>
        <row r="4">
          <cell r="C4" t="str">
            <v>Форма 1. Информация об организации, осуществляющей холодное водоснабжение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холодное водоснабжение (общая информация)</v>
          </cell>
          <cell r="H4" t="str">
            <v>Форма 1. Информация об организации (общая информация)</v>
          </cell>
        </row>
        <row r="5">
          <cell r="C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холодного водоснабжения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холодного водоснабжения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4. Информация об основных показателях финансово-хозяйственной деятельности организации холодного водоснабжения, включая структуру основных производственных затрат (в части регулируемых видов деятельности в сфере холодного водоснабжения)</v>
          </cell>
          <cell r="D6" t="str">
            <v>Форма 8. Информация о товарах (об услугах), поставляемых (оказываемых) единой теплоснабжающей организацией в ценовых зонах теплоснабжения по регулируемым ценам (тарифам) в сфере теплоснабжения, информация о товарах (об услугах), поставляемых (оказываемых) теплоснабжающей организацией в ценовых зонах теплоснабжения и теплосетевой организацией в ценовых зонах теплоснабжения по регулируемым ценам (тарифам) в сфере теплоснабжения</v>
          </cell>
          <cell r="E6" t="str">
            <v>Форма 4. Информация об основных показателях финансово-хозяйственной деятельности организации холодного водоснабжения, включая структуру основных производственных затрат (в части регулируемых видов деятельности в сфере холодного водоснабжения)</v>
          </cell>
        </row>
        <row r="7">
          <cell r="C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11. Информация о способах приобретения, стоимости и об объемах товаров (работ, услуг), необходимых организации холодного водоснабжения для производства товаров (оказания услуг) в сфере холодного водоснабжения, тарифы на которые подлежат регулированию</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холодного водоснабжения для производства товаров (оказания услуг) в сфере холодного водоснабжения,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холодного водоснабжения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холодного водоснабжения</v>
          </cell>
        </row>
        <row r="31">
          <cell r="C31" t="str">
            <v>Форма 1. Информация об организации, осуществляющей холодное водоснабжение (общая информация)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холодное водоснабжение (общая информация)</v>
          </cell>
        </row>
        <row r="32">
          <cell r="C32" t="str">
            <v>Форма 7. Информация об инвестиционных программах организации холодного водоснабжения и отчетах об их исполнении</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холодного водоснабжения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62">
        <row r="2">
          <cell r="Z2" t="str">
            <v>HEAT</v>
          </cell>
          <cell r="AA2" t="str">
            <v>COLDVSNA</v>
          </cell>
          <cell r="AB2" t="str">
            <v>HOTVSNA</v>
          </cell>
          <cell r="AC2" t="str">
            <v>VOTV</v>
          </cell>
          <cell r="AD2" t="str">
            <v>TKO</v>
          </cell>
        </row>
        <row r="3">
          <cell r="N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 xml:space="preserve">Количество поданных заявлений </v>
          </cell>
          <cell r="N11" t="str">
            <v>Указывается количество поданных заявлений о заключении договоров о подключении (технологическом присоединении) к централизованной системе холодного водоснабжения в течение одного квартала.</v>
          </cell>
        </row>
        <row r="12">
          <cell r="M12" t="str">
            <v xml:space="preserve">Количество исполненных заявлений </v>
          </cell>
          <cell r="N12" t="str">
            <v>Указывается количество исполненных заявлений о заключении договоров о подключении (технологическом присоединении) к централизованной системе холодного водоснабжения в течение одного квартала.</v>
          </cell>
        </row>
        <row r="13">
          <cell r="M13" t="str">
            <v>Количество заявлений о заключении договоров о подключении (технологическом присоединении), по которым отказано в заключении договора о подключении (технологическом присоединении)</v>
          </cell>
          <cell r="N13" t="str">
            <v>Указывается количество заявлений о заключении договоров о подключении (технологическом присоединении) к централизованной системе холодного водоснабжения, по которым организацией холодного водоснабжения отказано в заключении договора о подключении (технологическом присоединении) к централизованной системе холодного водоснабжения с указанием причин, в течение одного квартала.</v>
          </cell>
        </row>
        <row r="14">
          <cell r="M14" t="str">
            <v>Причины отказа в заключении договора о подключении (технологическом присоединении) к централизованной системе холодного водоснабжения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Наличие свободной мощности (резерва мощности) на соответствующих объектах централизованных систем холодного водоснабжения в течение одного квартала, в том числе:</v>
          </cell>
          <cell r="N15" t="str">
            <v>Указывается наличие свободной мощности (резерв мощности) на соответствующих объектах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холодного водоснабжения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row>
        <row r="16">
          <cell r="N16" t="str">
            <v>Указывается наличие свободной мощности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наличии свободной мощности (резерве мощности) на соответствующих объектах централизованных систем холодного водоснабжения публикуется в отношении каждой централизованной системы холодного водоснабжения в отдельных строках.</v>
          </cell>
        </row>
        <row r="18">
          <cell r="L18">
            <v>1</v>
          </cell>
          <cell r="M18" t="str">
            <v>Выручка от регулируемых видов деятельности в сфере холодного водоснабжения</v>
          </cell>
          <cell r="N18" t="str">
            <v>Указывается выручка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регулируемым видам деятельности в сфере холодного водоснабжения,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оплату холодной воды, приобретаемой у других организаций для последующей подачи потребителям</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
          </cell>
          <cell r="M21" t="str">
            <v/>
          </cell>
          <cell r="N21" t="str">
            <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
          </cell>
          <cell r="M22" t="str">
            <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
          </cell>
          <cell r="M23" t="str">
            <v/>
          </cell>
          <cell r="N23" t="str">
            <v/>
          </cell>
          <cell r="Q23" t="str">
            <v>2.3</v>
          </cell>
          <cell r="V23" t="str">
            <v>Расходы на приобретаемую холодную воду, используемую для горячего водоснабжения</v>
          </cell>
        </row>
        <row r="24">
          <cell r="L24" t="str">
            <v/>
          </cell>
          <cell r="M24" t="str">
            <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2.2</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2.2.1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2.2.2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
          </cell>
          <cell r="M28" t="str">
            <v/>
          </cell>
          <cell r="N28" t="str">
            <v/>
          </cell>
          <cell r="O28" t="str">
            <v>2.4</v>
          </cell>
          <cell r="T28" t="str">
            <v>Расходы на приобретение холодной воды, используемой в технологическом процессе</v>
          </cell>
        </row>
        <row r="29">
          <cell r="L29" t="str">
            <v>2.3</v>
          </cell>
          <cell r="M29" t="str">
            <v>Расходы на химические реагенты, используемые в технологическом процессе</v>
          </cell>
          <cell r="N29" t="str">
            <v/>
          </cell>
          <cell r="O29" t="str">
            <v>2.5</v>
          </cell>
          <cell r="P29" t="str">
            <v>2.3</v>
          </cell>
          <cell r="R29" t="str">
            <v>2.3</v>
          </cell>
          <cell r="T29" t="str">
            <v>Расходы на  хим.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2.4</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Указывается общая сумма расходов на оплату труда и отчислений на социальные нужды основного производственного персонала.</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2.4.1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2.4.2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Расходы на 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2.5</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N33" t="str">
            <v>Указывается общая сумма расходов на оплату труда и отчислений на социальные нужды административно-управленческого персонала.</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2.5.1</v>
          </cell>
          <cell r="M34" t="str">
            <v>Расходы на оплату труда административно-управленческого персонала</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2.5.2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Расходы на 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2.6</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2.6.1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2.6.2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2.7</v>
          </cell>
          <cell r="M39" t="str">
            <v>Расходы на аренду имущества, используемого для осуществления регулируемых видов деятельности в сфере холодного водоснабжения</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2.8</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2.8.1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2.8.2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2.9</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2.9.1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2.9.2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2.10</v>
          </cell>
          <cell r="M46" t="str">
            <v>Расходы на капитальный и текущий ремонт основных средств</v>
          </cell>
          <cell r="N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производственных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2.10.1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2.11</v>
          </cell>
          <cell r="M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N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2.11.1</v>
          </cell>
          <cell r="M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2.12</v>
          </cell>
          <cell r="M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N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
          </cell>
          <cell r="M51" t="str">
            <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3</v>
          </cell>
          <cell r="M52" t="str">
            <v>Чистая прибыль, полученная от регулируемого вида деятельности в сфере холодного водоснабжения,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3.1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4</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4.1</v>
          </cell>
          <cell r="M55" t="str">
            <v>Изменение стоимости основных фондов за счет их ввода в эксплуатацию (вывода из эксплуатации)</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за счет их ввода в эксплуатацию (вывода из эксплуатации)</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4.1.1</v>
          </cell>
          <cell r="M56" t="str">
            <v>Изменение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4.1.2</v>
          </cell>
          <cell r="M57" t="str">
            <v>Изменение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4.2</v>
          </cell>
          <cell r="M58" t="str">
            <v>Изменение стоимости основных фондов за счет их переоценки</v>
          </cell>
          <cell r="N58" t="str">
            <v/>
          </cell>
          <cell r="O58" t="str">
            <v>5.2</v>
          </cell>
          <cell r="P58" t="str">
            <v>4.2</v>
          </cell>
          <cell r="Q58" t="str">
            <v>4.2</v>
          </cell>
          <cell r="R58" t="str">
            <v>4.2</v>
          </cell>
          <cell r="T58" t="str">
            <v>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5</v>
          </cell>
          <cell r="M59" t="str">
            <v>Валовая прибыль (убытки) от продажи товаров и услуг по регулируемым видам деятельности в сфере холодного водоснабжения</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7</v>
          </cell>
          <cell r="M61" t="str">
            <v>Объём поднятой воды</v>
          </cell>
          <cell r="N61" t="str">
            <v/>
          </cell>
          <cell r="P61" t="str">
            <v>7</v>
          </cell>
          <cell r="U61" t="str">
            <v>Объём поднятой воды</v>
          </cell>
        </row>
        <row r="62">
          <cell r="L62" t="str">
            <v>8</v>
          </cell>
          <cell r="M62" t="str">
            <v>Объём покупной воды</v>
          </cell>
          <cell r="N62" t="str">
            <v/>
          </cell>
          <cell r="P62" t="str">
            <v>8</v>
          </cell>
          <cell r="U62" t="str">
            <v>Объём покупной воды</v>
          </cell>
        </row>
        <row r="63">
          <cell r="L63" t="str">
            <v>9</v>
          </cell>
          <cell r="M63" t="str">
            <v>Объём воды, пропущенной через очистные сооружения</v>
          </cell>
          <cell r="N63" t="str">
            <v/>
          </cell>
          <cell r="P63" t="str">
            <v>9</v>
          </cell>
          <cell r="U63" t="str">
            <v>Объём воды, пропущенной через очистные сооружения</v>
          </cell>
        </row>
        <row r="64">
          <cell r="L64" t="str">
            <v>10</v>
          </cell>
          <cell r="M64" t="str">
            <v>Объём отпущенной потребителям воды, в том числе:</v>
          </cell>
          <cell r="N64" t="str">
            <v>Указывается общий объем отпущенной потребителям воды.</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10.1</v>
          </cell>
          <cell r="M65" t="str">
            <v>Объём отпущенной потребителям воды, определенный по приборам учета</v>
          </cell>
          <cell r="N65" t="str">
            <v/>
          </cell>
          <cell r="P65" t="str">
            <v>10.1</v>
          </cell>
          <cell r="U65" t="str">
            <v>Объём отпущенной потребителям воды, определенный по приборам учета</v>
          </cell>
        </row>
        <row r="66">
          <cell r="L66" t="str">
            <v>10.2</v>
          </cell>
          <cell r="M66" t="str">
            <v>Объём отпущенной потребителям воды, определенный расчетным способом</v>
          </cell>
          <cell r="N66" t="str">
            <v/>
          </cell>
          <cell r="P66" t="str">
            <v>10.2</v>
          </cell>
          <cell r="U66" t="str">
            <v>Объём отпущенной потребителям воды, определенный расчетным способом</v>
          </cell>
        </row>
        <row r="67">
          <cell r="L67" t="str">
            <v>10.2.1</v>
          </cell>
          <cell r="M67" t="str">
            <v>Объём отпущенной потребителям воды, определенный по нормативам потребления коммунальных услуг</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10.2.2</v>
          </cell>
          <cell r="M68" t="str">
            <v xml:space="preserve">Объём отпущенной потребителям воды, определенный по нормативам потребления коммунальных ресурсов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11</v>
          </cell>
          <cell r="M69" t="str">
            <v>Потери воды в сетях</v>
          </cell>
          <cell r="N69" t="str">
            <v/>
          </cell>
          <cell r="P69" t="str">
            <v>11</v>
          </cell>
          <cell r="U69" t="str">
            <v>Потери воды в сетях</v>
          </cell>
        </row>
        <row r="70">
          <cell r="L70" t="str">
            <v/>
          </cell>
          <cell r="M70" t="str">
            <v/>
          </cell>
          <cell r="N70" t="str">
            <v/>
          </cell>
          <cell r="Q70" t="str">
            <v>7</v>
          </cell>
          <cell r="V70" t="str">
            <v>Объём приобретаемой холодной воды, используемой для горячего водоснабжения</v>
          </cell>
        </row>
        <row r="71">
          <cell r="L71" t="str">
            <v/>
          </cell>
          <cell r="M71" t="str">
            <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
          </cell>
          <cell r="M72" t="str">
            <v/>
          </cell>
          <cell r="N72" t="str">
            <v/>
          </cell>
          <cell r="Q72" t="str">
            <v>9</v>
          </cell>
          <cell r="V72" t="str">
            <v>Объём приобретаемой тепловой энергии (мощности), используемой для горячего водоснабжения</v>
          </cell>
        </row>
        <row r="73">
          <cell r="L73" t="str">
            <v/>
          </cell>
          <cell r="M73" t="str">
            <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
          </cell>
          <cell r="M74" t="str">
            <v/>
          </cell>
          <cell r="N74" t="str">
            <v/>
          </cell>
          <cell r="Q74" t="str">
            <v>11</v>
          </cell>
          <cell r="V74" t="str">
            <v>Потери горячей воды в сетях (процентов)</v>
          </cell>
        </row>
        <row r="75">
          <cell r="L75" t="str">
            <v/>
          </cell>
          <cell r="M75" t="str">
            <v/>
          </cell>
          <cell r="N75" t="str">
            <v/>
          </cell>
          <cell r="R75" t="str">
            <v>7</v>
          </cell>
          <cell r="W75" t="str">
            <v>Объём сточных вод, принятых от потребителей</v>
          </cell>
        </row>
        <row r="76">
          <cell r="L76" t="str">
            <v/>
          </cell>
          <cell r="M76" t="str">
            <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
          </cell>
          <cell r="M77" t="str">
            <v/>
          </cell>
          <cell r="N77" t="str">
            <v/>
          </cell>
          <cell r="R77" t="str">
            <v>9</v>
          </cell>
          <cell r="W77" t="str">
            <v>Объём сточных вод, пропущенных через очистные сооружения</v>
          </cell>
        </row>
        <row r="78">
          <cell r="L78" t="str">
            <v/>
          </cell>
          <cell r="M78" t="str">
            <v/>
          </cell>
          <cell r="N78" t="str">
            <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
          </cell>
          <cell r="M79" t="str">
            <v/>
          </cell>
          <cell r="N79" t="str">
            <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
          </cell>
          <cell r="M80" t="str">
            <v/>
          </cell>
          <cell r="N80" t="str">
            <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
          </cell>
          <cell r="M81" t="str">
            <v/>
          </cell>
          <cell r="N81" t="str">
            <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
          </cell>
          <cell r="M82" t="str">
            <v/>
          </cell>
          <cell r="N82" t="str">
            <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
          </cell>
          <cell r="M83" t="str">
            <v/>
          </cell>
          <cell r="N83" t="str">
            <v/>
          </cell>
          <cell r="O83" t="str">
            <v>10.1</v>
          </cell>
          <cell r="T83" t="str">
            <v xml:space="preserve">По приборам учёта </v>
          </cell>
        </row>
        <row r="84">
          <cell r="L84" t="str">
            <v/>
          </cell>
          <cell r="M84" t="str">
            <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
          </cell>
          <cell r="M85" t="str">
            <v/>
          </cell>
          <cell r="N85" t="str">
            <v/>
          </cell>
          <cell r="O85" t="str">
            <v>10.2</v>
          </cell>
          <cell r="T85" t="str">
            <v>Расчётным путём</v>
          </cell>
        </row>
        <row r="86">
          <cell r="L86" t="str">
            <v/>
          </cell>
          <cell r="M86" t="str">
            <v/>
          </cell>
          <cell r="N86" t="str">
            <v/>
          </cell>
          <cell r="O86" t="str">
            <v>10.3</v>
          </cell>
          <cell r="T86" t="str">
            <v>По нормативам потребления коммунальных услуг и нормативам потребления коммунальных ресурсов</v>
          </cell>
        </row>
        <row r="87">
          <cell r="L87" t="str">
            <v/>
          </cell>
          <cell r="M87" t="str">
            <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
          </cell>
          <cell r="M88" t="str">
            <v/>
          </cell>
          <cell r="N88" t="str">
            <v/>
          </cell>
          <cell r="O88" t="str">
            <v>12</v>
          </cell>
          <cell r="T88" t="str">
            <v>Фактический объем потерь при передаче тепловой энергии</v>
          </cell>
        </row>
        <row r="89">
          <cell r="L89" t="str">
            <v>12</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
          </cell>
          <cell r="M90" t="str">
            <v/>
          </cell>
          <cell r="N90" t="str">
            <v/>
          </cell>
          <cell r="O90" t="str">
            <v>14</v>
          </cell>
          <cell r="T90" t="str">
            <v>Среднесписочная численность административно-управленческого персонала</v>
          </cell>
        </row>
        <row r="91">
          <cell r="L91" t="str">
            <v>13</v>
          </cell>
          <cell r="M91" t="str">
            <v>Удельный расход электрической энергии на подачу воды в сеть</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14</v>
          </cell>
          <cell r="M92" t="str">
            <v>Расход воды на собственные нужды, в том числе:</v>
          </cell>
          <cell r="N92" t="str">
            <v>Указывается доля общего расхода воды на собственные нужны от объема отпуска воды потребителям.</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14.1</v>
          </cell>
          <cell r="M93" t="str">
            <v>Расход воды на хозяйственно-бытовые нужды</v>
          </cell>
          <cell r="N93" t="str">
            <v>Указывается доля расхода воды на хозяйственно-бытовые нужны от объема отпуска воды потребителям.</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15</v>
          </cell>
          <cell r="M94" t="str">
            <v>Показатель использования производственных объектов (по объему перекачки), в том числе:</v>
          </cell>
          <cell r="N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
          </cell>
          <cell r="M95" t="str">
            <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
          </cell>
          <cell r="M96" t="str">
            <v/>
          </cell>
          <cell r="N96" t="str">
            <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
          </cell>
          <cell r="M97" t="str">
            <v/>
          </cell>
          <cell r="N97" t="str">
            <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
          </cell>
          <cell r="M98" t="str">
            <v/>
          </cell>
          <cell r="N98" t="str">
            <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
          </cell>
          <cell r="M99" t="str">
            <v/>
          </cell>
          <cell r="N99" t="str">
            <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
          </cell>
          <cell r="M100" t="str">
            <v/>
          </cell>
          <cell r="N100" t="str">
            <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
          </cell>
          <cell r="M101" t="str">
            <v/>
          </cell>
          <cell r="N101" t="str">
            <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поставок товаров (оказания услуг), тарифы на которые подлежат регулированию, в том числе договоров о подключении (технологическом присоединении) к централизованной системе холодного водоснабжения</v>
          </cell>
        </row>
      </sheetData>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ow r="2">
          <cell r="B2" t="str">
            <v>Территория 1</v>
          </cell>
        </row>
      </sheetData>
      <sheetData sheetId="80" refreshError="1"/>
      <sheetData sheetId="81">
        <row r="2">
          <cell r="A2" t="str">
            <v>4189671</v>
          </cell>
          <cell r="B2" t="str">
            <v>Холодное водоснабжение. Питьевая вода</v>
          </cell>
        </row>
        <row r="3">
          <cell r="A3" t="str">
            <v>4189672</v>
          </cell>
          <cell r="B3" t="str">
            <v>Холодное водоснабжение. Техническая вода</v>
          </cell>
        </row>
        <row r="4">
          <cell r="A4" t="str">
            <v>4189673</v>
          </cell>
          <cell r="B4" t="str">
            <v>Холодное водоснабжение. Подвозная вода</v>
          </cell>
        </row>
        <row r="5">
          <cell r="A5" t="str">
            <v>4189674</v>
          </cell>
          <cell r="B5" t="str">
            <v>Транспортировка. Питьевая вода</v>
          </cell>
        </row>
        <row r="6">
          <cell r="A6" t="str">
            <v>4189675</v>
          </cell>
          <cell r="B6" t="str">
            <v>Транспортировка. Техническая вода</v>
          </cell>
        </row>
        <row r="7">
          <cell r="A7" t="str">
            <v>4189676</v>
          </cell>
          <cell r="B7" t="str">
            <v>Транспортировка. Подвозная вода</v>
          </cell>
        </row>
        <row r="8">
          <cell r="A8" t="str">
            <v>4189677</v>
          </cell>
          <cell r="B8" t="str">
            <v>Подключение (технологическое присоединение) к централизованной системе водоснабжения</v>
          </cell>
        </row>
      </sheetData>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zakupki.gov.ru/epz/orderplan/search/results.html?searchString=2220662626&amp;selectedOrderPlanName=2220662626&amp;searchType=true&amp;fz223=true&amp;fz44=on&amp;fz223=on&amp;fz94=on&amp;searchString=%D0%BE%D1%80%D0%B5%D0%BD%D0%B1%D1%83%D1%80%D0%B3+%D0%B2%D0%BE%D0%B4%D0%BE%D0%BA%D0%B0%D0%BD%D0%B0%D0%BB&amp;morphology=on&amp;search-filter=%D0%94%D0%B0%D1%82%D0%B5+%D1%80%D0%B0%D0%B7%D0%BC%D0%B5%D1%89%D0%B5%D0%BD%D0%B8%D1%8F&amp;structuredCheckBox=on&amp;structured=true&amp;notStructured=false&amp;fz223=on&amp;sortBy=BY_MODIFY_DATE&amp;pageNumber=1&amp;sortDirection=false&amp;recordsPerPage=_10&amp;showLotsInfoHidden=false&amp;searchType=true" TargetMode="External"/><Relationship Id="rId2" Type="http://schemas.openxmlformats.org/officeDocument/2006/relationships/hyperlink" Target="https://zakupki.gov.ru/epz/orderclause/card/common-info.html?orderClauseInfoId=733662" TargetMode="External"/><Relationship Id="rId1" Type="http://schemas.openxmlformats.org/officeDocument/2006/relationships/hyperlink" Target="https://portal.eias.ru/Portal/DownloadPage.aspx?type=12&amp;guid=55a0eb29-f06b-4269-8695-cbf664ea3d09"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zakupki.gov.ru/epz/contractfz223/search/results.html?customerIdOrg=:%D0%9E%D0%91%D0%A9%D0%95%D0%A1%D0%A2%D0%92%D0%9E+%D0%A1+%D0%9E%D0%93%D0%A0%D0%90%D0%9D%D0%98%D0%A7%D0%95%D0%9D%D0%9D%D0%9E%D0%99+%D0%9E%D0%A2%D0%92%D0%95%D0%A2%D0%A1%D0%A2%D0%92%D0%95%D0%9D%D0%9D%D0%9E%D0%A1%D0%A2%D0%AC%D0%AE++%26quot%3B%D0%9E%D0%A0%D0%95%D0%9D%D0%91%D0%A3%D0%A0%D0%93+%D0%92%D0%9E%D0%94%D0%9E%D0%9A%D0%90%D0%9D%D0%90%D0%9B%26quot%3BzZnullzZzZ16100zZ561007737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portal.eias.ru/Portal/DownloadPage.aspx?type=12&amp;guid=aa1104ee-eeec-4f49-8a11-ea9ee1ce34b1"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portal.eias.ru/Portal/DownloadPage.aspx?type=12&amp;guid=e9d7f138-5b04-4ea2-b1e9-82cce4d6d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abSelected="1" topLeftCell="C4" zoomScale="98" zoomScaleNormal="98" workbookViewId="0">
      <selection activeCell="K10" sqref="K10"/>
    </sheetView>
  </sheetViews>
  <sheetFormatPr defaultColWidth="10.5703125" defaultRowHeight="14.25" customHeight="1"/>
  <cols>
    <col min="1" max="1" width="9.140625" style="1" hidden="1" customWidth="1"/>
    <col min="2" max="2" width="9.140625" style="2" hidden="1" customWidth="1"/>
    <col min="3" max="3" width="3.7109375" style="38" customWidth="1"/>
    <col min="4" max="4" width="6.28515625" style="3" customWidth="1"/>
    <col min="5" max="5" width="53.85546875" style="3" customWidth="1"/>
    <col min="6" max="7" width="35.7109375" style="3" customWidth="1"/>
    <col min="8" max="9" width="10.5703125" style="4"/>
    <col min="10" max="15" width="10.5703125" style="3"/>
    <col min="16" max="16384" width="10.5703125" style="5"/>
  </cols>
  <sheetData>
    <row r="1" spans="1:16" ht="14.25" hidden="1" customHeight="1">
      <c r="A1" s="53"/>
      <c r="B1" s="53"/>
      <c r="C1" s="53"/>
      <c r="D1" s="53"/>
      <c r="E1" s="53"/>
      <c r="F1" s="53"/>
      <c r="G1" s="53"/>
      <c r="H1" s="53"/>
      <c r="I1" s="53"/>
      <c r="J1" s="53"/>
      <c r="K1" s="53"/>
      <c r="L1" s="53"/>
      <c r="M1" s="73"/>
      <c r="N1" s="73"/>
      <c r="O1" s="53"/>
      <c r="P1" s="73"/>
    </row>
    <row r="2" spans="1:16" s="3" customFormat="1" ht="18.75" hidden="1" customHeight="1">
      <c r="A2" s="60"/>
      <c r="B2" s="66"/>
      <c r="C2" s="82" t="s">
        <v>0</v>
      </c>
      <c r="D2" s="67"/>
      <c r="E2" s="78"/>
      <c r="F2" s="74"/>
      <c r="G2" s="71"/>
      <c r="H2" s="68"/>
      <c r="I2" s="68"/>
      <c r="J2" s="56"/>
      <c r="K2" s="56"/>
      <c r="L2" s="56"/>
      <c r="M2" s="56"/>
      <c r="N2" s="56"/>
      <c r="O2" s="56"/>
      <c r="P2" s="56"/>
    </row>
    <row r="3" spans="1:16" ht="14.25" hidden="1" customHeight="1">
      <c r="A3" s="53"/>
      <c r="B3" s="53"/>
      <c r="C3" s="53"/>
      <c r="D3" s="53"/>
      <c r="E3" s="53"/>
      <c r="F3" s="53"/>
      <c r="G3" s="53"/>
      <c r="H3" s="53"/>
      <c r="I3" s="53"/>
      <c r="J3" s="53"/>
      <c r="K3" s="53"/>
      <c r="L3" s="53"/>
      <c r="M3" s="53"/>
      <c r="N3" s="53"/>
      <c r="O3" s="53"/>
      <c r="P3" s="53"/>
    </row>
    <row r="4" spans="1:16" ht="14.25" customHeight="1">
      <c r="A4" s="53"/>
      <c r="B4" s="53"/>
      <c r="C4" s="59"/>
      <c r="D4" s="54"/>
      <c r="E4" s="54"/>
      <c r="F4" s="54"/>
      <c r="G4" s="57"/>
      <c r="H4" s="53"/>
      <c r="I4" s="53"/>
      <c r="J4" s="53"/>
      <c r="K4" s="53"/>
      <c r="L4" s="53"/>
      <c r="M4" s="53"/>
      <c r="N4" s="53"/>
      <c r="O4" s="53"/>
      <c r="P4" s="53"/>
    </row>
    <row r="5" spans="1:16" ht="36.75" customHeight="1">
      <c r="A5" s="53"/>
      <c r="B5" s="53"/>
      <c r="C5" s="59"/>
      <c r="D5" s="192" t="s">
        <v>128</v>
      </c>
      <c r="E5" s="193"/>
      <c r="F5" s="193"/>
      <c r="G5" s="194"/>
      <c r="H5" s="53"/>
      <c r="I5" s="53"/>
      <c r="J5" s="53"/>
      <c r="K5" s="53"/>
      <c r="L5" s="53"/>
      <c r="M5" s="53"/>
      <c r="N5" s="53"/>
      <c r="O5" s="53"/>
      <c r="P5" s="53"/>
    </row>
    <row r="6" spans="1:16" s="3" customFormat="1" ht="14.25" customHeight="1">
      <c r="A6" s="65"/>
      <c r="B6" s="66"/>
      <c r="C6" s="59"/>
      <c r="D6" s="196" t="s">
        <v>121</v>
      </c>
      <c r="E6" s="197"/>
      <c r="F6" s="197"/>
      <c r="G6" s="198"/>
      <c r="H6" s="56"/>
      <c r="I6" s="68"/>
      <c r="J6" s="68"/>
      <c r="K6" s="56"/>
      <c r="L6" s="56"/>
      <c r="M6" s="56"/>
      <c r="N6" s="56"/>
      <c r="O6" s="56"/>
      <c r="P6" s="56"/>
    </row>
    <row r="7" spans="1:16" ht="14.25" customHeight="1">
      <c r="A7" s="53"/>
      <c r="B7" s="53"/>
      <c r="C7" s="59"/>
      <c r="D7" s="54"/>
      <c r="E7" s="55"/>
      <c r="F7" s="55"/>
      <c r="G7" s="77"/>
      <c r="H7" s="53"/>
      <c r="I7" s="53"/>
      <c r="J7" s="53"/>
      <c r="K7" s="53"/>
      <c r="L7" s="53"/>
      <c r="M7" s="53"/>
      <c r="N7" s="53"/>
      <c r="O7" s="53"/>
      <c r="P7" s="53"/>
    </row>
    <row r="8" spans="1:16" ht="14.25" customHeight="1">
      <c r="A8" s="53"/>
      <c r="B8" s="53"/>
      <c r="C8" s="59"/>
      <c r="D8" s="195" t="s">
        <v>1</v>
      </c>
      <c r="E8" s="195"/>
      <c r="F8" s="195"/>
      <c r="G8" s="195"/>
      <c r="H8" s="53"/>
      <c r="I8" s="53"/>
      <c r="J8" s="53"/>
      <c r="K8" s="53"/>
      <c r="L8" s="53"/>
      <c r="M8" s="53"/>
      <c r="N8" s="53"/>
      <c r="O8" s="53"/>
      <c r="P8" s="53"/>
    </row>
    <row r="9" spans="1:16" ht="14.25" customHeight="1">
      <c r="A9" s="53"/>
      <c r="B9" s="53"/>
      <c r="C9" s="59"/>
      <c r="D9" s="61" t="s">
        <v>2</v>
      </c>
      <c r="E9" s="62" t="s">
        <v>3</v>
      </c>
      <c r="F9" s="62" t="s">
        <v>4</v>
      </c>
      <c r="G9" s="62" t="s">
        <v>5</v>
      </c>
      <c r="H9" s="53"/>
      <c r="I9" s="53"/>
      <c r="J9" s="53"/>
      <c r="K9" s="53"/>
      <c r="L9" s="53"/>
      <c r="M9" s="53"/>
      <c r="N9" s="53"/>
      <c r="O9" s="53"/>
      <c r="P9" s="53"/>
    </row>
    <row r="10" spans="1:16" ht="100.5" customHeight="1">
      <c r="A10" s="60"/>
      <c r="B10" s="53"/>
      <c r="C10" s="59"/>
      <c r="D10" s="67" t="s">
        <v>6</v>
      </c>
      <c r="E10" s="83" t="s">
        <v>129</v>
      </c>
      <c r="F10" s="74" t="s">
        <v>115</v>
      </c>
      <c r="G10" s="84" t="s">
        <v>116</v>
      </c>
      <c r="H10" s="53"/>
      <c r="I10" s="53"/>
      <c r="J10" s="53"/>
      <c r="K10" s="53"/>
      <c r="L10" s="53"/>
      <c r="M10" s="53"/>
      <c r="N10" s="53"/>
      <c r="O10" s="53"/>
      <c r="P10" s="53"/>
    </row>
    <row r="11" spans="1:16" ht="100.5" customHeight="1">
      <c r="A11" s="60"/>
      <c r="B11" s="53"/>
      <c r="C11" s="59"/>
      <c r="D11" s="67" t="s">
        <v>7</v>
      </c>
      <c r="E11" s="83" t="s">
        <v>130</v>
      </c>
      <c r="F11" s="74" t="s">
        <v>8</v>
      </c>
      <c r="G11" s="84" t="s">
        <v>117</v>
      </c>
      <c r="H11" s="53"/>
      <c r="I11" s="53"/>
      <c r="J11" s="53"/>
      <c r="K11" s="53"/>
      <c r="L11" s="53"/>
      <c r="M11" s="53"/>
      <c r="N11" s="53"/>
      <c r="O11" s="53"/>
      <c r="P11" s="53"/>
    </row>
    <row r="12" spans="1:16" ht="100.5" customHeight="1">
      <c r="A12" s="60"/>
      <c r="B12" s="53"/>
      <c r="C12" s="58"/>
      <c r="D12" s="67" t="s">
        <v>9</v>
      </c>
      <c r="E12" s="72" t="s">
        <v>131</v>
      </c>
      <c r="F12" s="74" t="s">
        <v>10</v>
      </c>
      <c r="G12" s="84" t="s">
        <v>118</v>
      </c>
      <c r="H12" s="68"/>
      <c r="I12" s="53"/>
      <c r="J12" s="56"/>
      <c r="K12" s="53"/>
      <c r="L12" s="53"/>
      <c r="M12" s="53"/>
      <c r="N12" s="53"/>
      <c r="O12" s="53"/>
      <c r="P12" s="53"/>
    </row>
    <row r="13" spans="1:16" ht="100.5" customHeight="1">
      <c r="A13" s="60"/>
      <c r="B13" s="53"/>
      <c r="C13" s="58"/>
      <c r="D13" s="67" t="s">
        <v>11</v>
      </c>
      <c r="E13" s="72" t="s">
        <v>132</v>
      </c>
      <c r="F13" s="74" t="s">
        <v>119</v>
      </c>
      <c r="G13" s="84" t="s">
        <v>120</v>
      </c>
      <c r="H13" s="68"/>
      <c r="I13" s="53"/>
      <c r="J13" s="56"/>
      <c r="K13" s="53"/>
      <c r="L13" s="53"/>
      <c r="M13" s="53"/>
      <c r="N13" s="53"/>
      <c r="O13" s="53"/>
      <c r="P13" s="53"/>
    </row>
    <row r="14" spans="1:16" s="3" customFormat="1" ht="14.25" customHeight="1">
      <c r="A14" s="60"/>
      <c r="B14" s="53"/>
      <c r="C14" s="59"/>
      <c r="D14" s="63"/>
      <c r="E14" s="64" t="s">
        <v>133</v>
      </c>
      <c r="F14" s="70"/>
      <c r="G14" s="69"/>
      <c r="H14" s="53"/>
      <c r="I14" s="53"/>
      <c r="J14" s="53"/>
      <c r="K14" s="53"/>
      <c r="L14" s="53"/>
      <c r="M14" s="53"/>
      <c r="N14" s="53"/>
      <c r="O14" s="53"/>
      <c r="P14" s="53"/>
    </row>
    <row r="15" spans="1:16" ht="14.25" customHeight="1">
      <c r="A15" s="60"/>
      <c r="B15" s="66"/>
      <c r="C15" s="59"/>
      <c r="D15" s="76"/>
      <c r="E15" s="79"/>
      <c r="F15" s="80"/>
      <c r="G15" s="81"/>
      <c r="H15" s="56"/>
      <c r="I15" s="68"/>
      <c r="J15" s="68"/>
      <c r="K15" s="56"/>
      <c r="L15" s="56"/>
      <c r="M15" s="56"/>
      <c r="N15" s="56"/>
      <c r="O15" s="56"/>
      <c r="P15" s="56"/>
    </row>
    <row r="16" spans="1:16" ht="14.25" customHeight="1">
      <c r="A16" s="53"/>
      <c r="B16" s="53"/>
      <c r="C16" s="53"/>
      <c r="D16" s="75"/>
      <c r="E16" s="191"/>
      <c r="F16" s="191"/>
      <c r="G16" s="191"/>
      <c r="H16" s="53"/>
      <c r="I16" s="53"/>
      <c r="J16" s="53"/>
      <c r="K16" s="53"/>
      <c r="L16" s="53"/>
      <c r="M16" s="53"/>
      <c r="N16" s="53"/>
      <c r="O16" s="53"/>
      <c r="P16" s="53"/>
    </row>
  </sheetData>
  <mergeCells count="4">
    <mergeCell ref="E16:G16"/>
    <mergeCell ref="D5:G5"/>
    <mergeCell ref="D8:G8"/>
    <mergeCell ref="D6:G6"/>
  </mergeCells>
  <dataValidations count="2">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либо ссылку на официальный сайт в сети «Интернет», на котором размещена информация" sqref="G2 G10:G13">
      <formula1>900</formula1>
    </dataValidation>
    <dataValidation type="textLength" operator="lessThanOrEqual" allowBlank="1" showInputMessage="1" showErrorMessage="1" errorTitle="Ошибка" error="Допускается ввод не более 900 символов!" sqref="E13 E2:F2 F10:F13">
      <formula1>900</formula1>
    </dataValidation>
  </dataValidations>
  <hyperlinks>
    <hyperlink ref="G10" r:id="rId1"/>
    <hyperlink ref="G11" r:id="rId2"/>
    <hyperlink ref="G12" r:id="rId3"/>
    <hyperlink ref="G13" r:id="rId4"/>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2"/>
  <sheetViews>
    <sheetView topLeftCell="D199" workbookViewId="0">
      <selection activeCell="M13" sqref="M1:M1048576"/>
    </sheetView>
  </sheetViews>
  <sheetFormatPr defaultColWidth="10.5703125" defaultRowHeight="14.25" customHeight="1"/>
  <cols>
    <col min="1" max="2" width="25.140625" style="166" hidden="1" customWidth="1"/>
    <col min="3" max="3" width="9.140625" style="167" hidden="1" customWidth="1"/>
    <col min="4" max="4" width="3" style="51" customWidth="1"/>
    <col min="5" max="5" width="6" style="3" customWidth="1"/>
    <col min="6" max="6" width="52.5703125" style="3" customWidth="1"/>
    <col min="7" max="7" width="38.42578125" style="3" customWidth="1"/>
    <col min="8" max="8" width="3" style="3" customWidth="1"/>
    <col min="9" max="10" width="11" style="3" customWidth="1"/>
    <col min="11" max="12" width="35" style="3" customWidth="1"/>
    <col min="13" max="13" width="10" style="3" customWidth="1"/>
    <col min="14" max="15" width="10" style="4" customWidth="1"/>
    <col min="16" max="32" width="10" style="3" customWidth="1"/>
    <col min="33" max="33" width="10.5703125" style="3"/>
    <col min="34" max="16384" width="10.5703125" style="5"/>
  </cols>
  <sheetData>
    <row r="1" spans="1:33" s="3" customFormat="1" ht="22.5" hidden="1" customHeight="1">
      <c r="A1" s="166"/>
      <c r="B1" s="166"/>
      <c r="C1" s="167"/>
      <c r="D1" s="51"/>
      <c r="M1" s="168">
        <f>IFERROR(MATCH("метод экономически обоснованных расходов (затрат)",OFFER_METHOD,0),0)</f>
        <v>0</v>
      </c>
      <c r="N1" s="4"/>
      <c r="O1" s="4"/>
      <c r="S1" s="169"/>
      <c r="AF1" s="170"/>
      <c r="AG1" s="3" t="s">
        <v>177</v>
      </c>
    </row>
    <row r="2" spans="1:33" s="3" customFormat="1" ht="18.75" hidden="1" customHeight="1">
      <c r="A2" s="171" t="s">
        <v>12</v>
      </c>
      <c r="B2" s="171" t="s">
        <v>13</v>
      </c>
      <c r="C2" s="167"/>
      <c r="D2" s="51"/>
      <c r="E2" s="172"/>
      <c r="F2" s="172"/>
      <c r="G2" s="200" t="e">
        <f>INDEX(PT_DIFFERENTIATION_NTAR,MATCH(B2,PT_DIFFERENTIATION_NTAR_ID,0))</f>
        <v>#REF!</v>
      </c>
      <c r="H2" s="52"/>
      <c r="I2" s="16"/>
      <c r="J2" s="17"/>
      <c r="K2" s="173"/>
      <c r="L2" s="52" t="s">
        <v>14</v>
      </c>
      <c r="M2" s="174"/>
      <c r="N2" s="4"/>
      <c r="O2" s="4"/>
      <c r="AG2" s="3">
        <v>0</v>
      </c>
    </row>
    <row r="3" spans="1:33" s="3" customFormat="1" ht="18.75" hidden="1" customHeight="1">
      <c r="A3" s="171"/>
      <c r="B3" s="171"/>
      <c r="C3" s="167" t="s">
        <v>15</v>
      </c>
      <c r="D3" s="51"/>
      <c r="E3" s="172"/>
      <c r="F3" s="172"/>
      <c r="G3" s="200"/>
      <c r="H3" s="175"/>
      <c r="I3" s="176" t="s">
        <v>16</v>
      </c>
      <c r="J3" s="177"/>
      <c r="K3" s="175"/>
      <c r="L3" s="178"/>
      <c r="M3" s="174"/>
      <c r="N3" s="4"/>
      <c r="O3" s="4"/>
      <c r="AG3" s="3">
        <v>0</v>
      </c>
    </row>
    <row r="4" spans="1:33" s="3" customFormat="1" ht="14.25" hidden="1" customHeight="1">
      <c r="A4" s="166"/>
      <c r="B4" s="166"/>
      <c r="C4" s="167"/>
      <c r="D4" s="51"/>
      <c r="M4" s="168">
        <f>IFERROR(MATCH("метод экономически обоснованных расходов (затрат)",OFFER_METHOD,0),0)</f>
        <v>0</v>
      </c>
      <c r="N4" s="4"/>
      <c r="O4" s="4"/>
      <c r="S4" s="169"/>
      <c r="AF4" s="170"/>
      <c r="AG4" s="3">
        <v>0</v>
      </c>
    </row>
    <row r="5" spans="1:33" s="3" customFormat="1" ht="18.75" hidden="1" customHeight="1">
      <c r="A5" s="171" t="s">
        <v>12</v>
      </c>
      <c r="B5" s="171" t="s">
        <v>13</v>
      </c>
      <c r="C5" s="167"/>
      <c r="D5" s="51"/>
      <c r="E5" s="172"/>
      <c r="F5" s="172"/>
      <c r="G5" s="200" t="e">
        <f>INDEX(PT_DIFFERENTIATION_NTAR,MATCH(B5,PT_DIFFERENTIATION_NTAR_ID,0))</f>
        <v>#REF!</v>
      </c>
      <c r="H5" s="52"/>
      <c r="I5" s="16"/>
      <c r="J5" s="17"/>
      <c r="K5" s="24"/>
      <c r="L5" s="52" t="s">
        <v>14</v>
      </c>
      <c r="M5" s="174"/>
      <c r="N5" s="4"/>
      <c r="O5" s="4"/>
      <c r="AG5" s="3">
        <v>0</v>
      </c>
    </row>
    <row r="6" spans="1:33" s="3" customFormat="1" ht="18.75" hidden="1" customHeight="1">
      <c r="A6" s="171"/>
      <c r="B6" s="171"/>
      <c r="C6" s="167" t="s">
        <v>17</v>
      </c>
      <c r="D6" s="51"/>
      <c r="E6" s="172"/>
      <c r="F6" s="172"/>
      <c r="G6" s="200"/>
      <c r="H6" s="175"/>
      <c r="I6" s="176" t="s">
        <v>16</v>
      </c>
      <c r="J6" s="177"/>
      <c r="K6" s="175"/>
      <c r="L6" s="178"/>
      <c r="M6" s="174"/>
      <c r="N6" s="4"/>
      <c r="O6" s="4"/>
      <c r="AG6" s="3">
        <v>0</v>
      </c>
    </row>
    <row r="7" spans="1:33" s="3" customFormat="1" ht="14.25" hidden="1" customHeight="1">
      <c r="A7" s="166"/>
      <c r="B7" s="166"/>
      <c r="C7" s="167"/>
      <c r="D7" s="51"/>
      <c r="M7" s="168">
        <f>IFERROR(MATCH("метод экономически обоснованных расходов (затрат)",OFFER_METHOD,0),0)</f>
        <v>0</v>
      </c>
      <c r="N7" s="4"/>
      <c r="O7" s="4"/>
      <c r="S7" s="169"/>
      <c r="AF7" s="170"/>
      <c r="AG7" s="3">
        <v>0</v>
      </c>
    </row>
    <row r="8" spans="1:33" s="3" customFormat="1" ht="56.25" hidden="1" customHeight="1">
      <c r="A8" s="171"/>
      <c r="B8" s="171"/>
      <c r="C8" s="167"/>
      <c r="D8" s="51"/>
      <c r="E8" s="172"/>
      <c r="F8" s="172"/>
      <c r="G8" s="172"/>
      <c r="H8" s="52"/>
      <c r="I8" s="16"/>
      <c r="J8" s="17"/>
      <c r="K8" s="173"/>
      <c r="L8" s="52" t="s">
        <v>14</v>
      </c>
      <c r="M8" s="174"/>
      <c r="N8" s="4"/>
      <c r="O8" s="4"/>
      <c r="AG8" s="3">
        <v>0</v>
      </c>
    </row>
    <row r="9" spans="1:33" ht="14.25" hidden="1" customHeight="1">
      <c r="S9" s="169"/>
      <c r="AF9" s="170"/>
      <c r="AG9" s="3">
        <v>0</v>
      </c>
    </row>
    <row r="10" spans="1:33" s="3" customFormat="1" ht="56.25" hidden="1" customHeight="1">
      <c r="A10" s="171"/>
      <c r="B10" s="171"/>
      <c r="C10" s="167"/>
      <c r="D10" s="51"/>
      <c r="E10" s="172"/>
      <c r="F10" s="172"/>
      <c r="G10" s="172"/>
      <c r="H10" s="7"/>
      <c r="I10" s="16"/>
      <c r="J10" s="17"/>
      <c r="K10" s="24"/>
      <c r="L10" s="52" t="s">
        <v>14</v>
      </c>
      <c r="M10" s="174"/>
      <c r="N10" s="4"/>
      <c r="O10" s="4"/>
      <c r="AG10" s="3">
        <v>0</v>
      </c>
    </row>
    <row r="11" spans="1:33" ht="14.25" hidden="1" customHeight="1">
      <c r="AG11" s="3">
        <v>0</v>
      </c>
    </row>
    <row r="12" spans="1:33" ht="14.25" hidden="1" customHeight="1">
      <c r="AG12" s="3">
        <v>0</v>
      </c>
    </row>
    <row r="13" spans="1:33" ht="6.4" customHeight="1">
      <c r="D13" s="6"/>
      <c r="E13" s="179"/>
      <c r="F13" s="179"/>
      <c r="G13" s="179"/>
      <c r="H13" s="179"/>
      <c r="I13" s="179"/>
      <c r="J13" s="179"/>
      <c r="K13" s="179"/>
      <c r="L13" s="180"/>
      <c r="AG13" s="3">
        <v>6</v>
      </c>
    </row>
    <row r="14" spans="1:33" ht="14.65" customHeight="1">
      <c r="D14" s="6"/>
      <c r="E14" s="213" t="str">
        <f>"Форма "&amp;IF(TEMPLATE_SPHERE="HEAT","18","12")&amp;". Информация о предложении "&amp;IF(TEMPLATE_SPHERE="HEAT","регулируемой организации","организации "&amp;TEMPLATE_SPHERE_RUS)&amp;" об установлении "&amp;IF(TEMPLATE_SPHERE="HEAT","цен (тарифов)","тарифов")&amp;" в сфере "&amp;TEMPLATE_SPHERE_RUS&amp;" на очередной"&amp;IF(TEMPLATE_SPHERE="HEAT"," расчетный","")&amp;" период регулирования"</f>
        <v>Форма 12. Информация о предложении организации холодного водоснабжения об установлении тарифов в сфере холодного водоснабжения на очередной период регулирования</v>
      </c>
      <c r="F14" s="213"/>
      <c r="G14" s="213"/>
      <c r="H14" s="213"/>
      <c r="I14" s="213"/>
      <c r="J14" s="213"/>
      <c r="K14" s="213"/>
      <c r="L14" s="213"/>
      <c r="AG14" s="3">
        <v>14</v>
      </c>
    </row>
    <row r="15" spans="1:33" ht="6.4" customHeight="1">
      <c r="D15" s="6"/>
      <c r="E15" s="179"/>
      <c r="F15" s="181"/>
      <c r="G15" s="181"/>
      <c r="H15" s="181"/>
      <c r="I15" s="181"/>
      <c r="J15" s="181"/>
      <c r="K15" s="181"/>
      <c r="L15" s="182"/>
      <c r="AG15" s="3">
        <v>6</v>
      </c>
    </row>
    <row r="16" spans="1:33" ht="24" customHeight="1">
      <c r="D16" s="6"/>
      <c r="E16" s="179"/>
      <c r="F16" s="29" t="str">
        <f>"Дата подачи заявления об "&amp;IF(TITLE_DATE_PR_CHANGE="","утверждении","изменении")&amp;" тарифов"</f>
        <v>Дата подачи заявления об изменении тарифов</v>
      </c>
      <c r="G16" s="214">
        <v>45609</v>
      </c>
      <c r="H16" s="214"/>
      <c r="I16" s="214"/>
      <c r="J16" s="214"/>
      <c r="K16" s="214"/>
      <c r="L16" s="214"/>
      <c r="AG16" s="3">
        <v>23</v>
      </c>
    </row>
    <row r="17" spans="1:33" ht="24" customHeight="1">
      <c r="D17" s="6"/>
      <c r="E17" s="179"/>
      <c r="F17" s="29" t="str">
        <f>"Номер подачи заявления об "&amp;IF(TITLE_DATE_PR_CHANGE="","утверждении","изменении")&amp;" тарифов"</f>
        <v>Номер подачи заявления об изменении тарифов</v>
      </c>
      <c r="G17" s="215" t="s">
        <v>181</v>
      </c>
      <c r="H17" s="215"/>
      <c r="I17" s="215"/>
      <c r="J17" s="215"/>
      <c r="K17" s="215"/>
      <c r="L17" s="215"/>
      <c r="AG17" s="3">
        <v>23</v>
      </c>
    </row>
    <row r="18" spans="1:33" ht="14.65" customHeight="1">
      <c r="D18" s="6"/>
      <c r="E18" s="179"/>
      <c r="F18" s="181"/>
      <c r="G18" s="181"/>
      <c r="H18" s="181"/>
      <c r="I18" s="181"/>
      <c r="J18" s="181"/>
      <c r="K18" s="181"/>
      <c r="L18" s="183"/>
      <c r="AG18" s="3">
        <v>14</v>
      </c>
    </row>
    <row r="19" spans="1:33" ht="21.95" customHeight="1">
      <c r="D19" s="6"/>
      <c r="E19" s="216" t="s">
        <v>1</v>
      </c>
      <c r="F19" s="216"/>
      <c r="G19" s="216"/>
      <c r="H19" s="216"/>
      <c r="I19" s="216"/>
      <c r="J19" s="216"/>
      <c r="K19" s="216"/>
      <c r="L19" s="216"/>
      <c r="AG19" s="3">
        <v>21</v>
      </c>
    </row>
    <row r="20" spans="1:33" ht="21.95" customHeight="1">
      <c r="D20" s="6"/>
      <c r="E20" s="203" t="s">
        <v>2</v>
      </c>
      <c r="F20" s="205" t="s">
        <v>18</v>
      </c>
      <c r="G20" s="205" t="s">
        <v>19</v>
      </c>
      <c r="H20" s="207" t="s">
        <v>20</v>
      </c>
      <c r="I20" s="208"/>
      <c r="J20" s="209"/>
      <c r="K20" s="205" t="s">
        <v>4</v>
      </c>
      <c r="L20" s="205" t="s">
        <v>5</v>
      </c>
      <c r="AG20" s="3">
        <v>21</v>
      </c>
    </row>
    <row r="21" spans="1:33" ht="21.95" customHeight="1">
      <c r="D21" s="6"/>
      <c r="E21" s="204"/>
      <c r="F21" s="206"/>
      <c r="G21" s="206"/>
      <c r="H21" s="210" t="s">
        <v>21</v>
      </c>
      <c r="I21" s="211"/>
      <c r="J21" s="7" t="s">
        <v>22</v>
      </c>
      <c r="K21" s="206"/>
      <c r="L21" s="206"/>
      <c r="AG21" s="3">
        <v>21</v>
      </c>
    </row>
    <row r="22" spans="1:33" ht="12.75" customHeight="1">
      <c r="D22" s="6"/>
      <c r="E22" s="184"/>
      <c r="F22" s="184"/>
      <c r="G22" s="184"/>
      <c r="H22" s="212"/>
      <c r="I22" s="212"/>
      <c r="J22" s="184"/>
      <c r="K22" s="184"/>
      <c r="L22" s="184"/>
      <c r="AG22" s="3">
        <v>12</v>
      </c>
    </row>
    <row r="23" spans="1:33" ht="19.899999999999999" customHeight="1">
      <c r="A23" s="171"/>
      <c r="B23" s="171"/>
      <c r="D23" s="6"/>
      <c r="E23" s="33" t="s">
        <v>6</v>
      </c>
      <c r="F23" s="218" t="str">
        <f>"Предлагаемый метод регулирования"&amp;IF(TEMPLATE_SPHERE="HEAT"," в сфере "&amp;TEMPLATE_SPHERE_RUS,"")</f>
        <v>Предлагаемый метод регулирования</v>
      </c>
      <c r="G23" s="218"/>
      <c r="H23" s="219"/>
      <c r="I23" s="219"/>
      <c r="J23" s="219"/>
      <c r="K23" s="218" t="s">
        <v>14</v>
      </c>
      <c r="L23" s="219"/>
      <c r="M23" s="174"/>
      <c r="AG23" s="3">
        <v>19</v>
      </c>
    </row>
    <row r="24" spans="1:33" ht="60.75" hidden="1" customHeight="1">
      <c r="A24" s="171" t="s">
        <v>12</v>
      </c>
      <c r="B24" s="171" t="s">
        <v>13</v>
      </c>
      <c r="D24" s="217"/>
      <c r="E24" s="201"/>
      <c r="F24" s="220" t="e">
        <f>INDEX(PT_DIFFERENTIATION_VTAR,MATCH(A24,PT_DIFFERENTIATION_VTAR_ID,0))</f>
        <v>#REF!</v>
      </c>
      <c r="G24" s="200" t="e">
        <f>INDEX(PT_DIFFERENTIATION_NTAR,MATCH(B24,PT_DIFFERENTIATION_NTAR_ID,0))</f>
        <v>#REF!</v>
      </c>
      <c r="H24" s="52"/>
      <c r="I24" s="16"/>
      <c r="J24" s="17"/>
      <c r="K24" s="173"/>
      <c r="L24" s="52" t="s">
        <v>14</v>
      </c>
      <c r="M24" s="174"/>
      <c r="AG24" s="3">
        <v>0</v>
      </c>
    </row>
    <row r="25" spans="1:33" s="3" customFormat="1" ht="18.75" hidden="1" customHeight="1">
      <c r="A25" s="171"/>
      <c r="B25" s="171"/>
      <c r="C25" s="167" t="s">
        <v>15</v>
      </c>
      <c r="D25" s="217"/>
      <c r="E25" s="201"/>
      <c r="F25" s="220"/>
      <c r="G25" s="200"/>
      <c r="H25" s="175"/>
      <c r="I25" s="176" t="s">
        <v>16</v>
      </c>
      <c r="J25" s="177"/>
      <c r="K25" s="175"/>
      <c r="L25" s="178"/>
      <c r="M25" s="174"/>
      <c r="N25" s="4"/>
      <c r="O25" s="4"/>
      <c r="AG25" s="3">
        <v>0</v>
      </c>
    </row>
    <row r="26" spans="1:33" ht="0.75" hidden="1" customHeight="1">
      <c r="A26" s="171"/>
      <c r="B26" s="171"/>
      <c r="C26" s="167" t="s">
        <v>23</v>
      </c>
      <c r="D26" s="217"/>
      <c r="E26" s="201"/>
      <c r="F26" s="202"/>
      <c r="G26" s="185"/>
      <c r="H26" s="175"/>
      <c r="I26" s="176"/>
      <c r="J26" s="177"/>
      <c r="K26" s="175"/>
      <c r="L26" s="178"/>
      <c r="M26" s="174"/>
      <c r="AG26" s="3">
        <v>0</v>
      </c>
    </row>
    <row r="27" spans="1:33" s="3" customFormat="1" ht="45" hidden="1" customHeight="1">
      <c r="A27" s="171" t="s">
        <v>24</v>
      </c>
      <c r="B27" s="171" t="s">
        <v>25</v>
      </c>
      <c r="C27" s="167"/>
      <c r="D27" s="199"/>
      <c r="E27" s="221"/>
      <c r="F27" s="222" t="e">
        <f>INDEX(PT_DIFFERENTIATION_VTAR,MATCH(A27,PT_DIFFERENTIATION_VTAR_ID,0))</f>
        <v>#REF!</v>
      </c>
      <c r="G27" s="200" t="e">
        <f>INDEX(PT_DIFFERENTIATION_NTAR,MATCH(B27,PT_DIFFERENTIATION_NTAR_ID,0))</f>
        <v>#REF!</v>
      </c>
      <c r="H27" s="52"/>
      <c r="I27" s="16"/>
      <c r="J27" s="17"/>
      <c r="K27" s="173"/>
      <c r="L27" s="52" t="s">
        <v>14</v>
      </c>
      <c r="M27" s="174"/>
      <c r="N27" s="4"/>
      <c r="O27" s="4"/>
      <c r="AG27" s="3">
        <v>0</v>
      </c>
    </row>
    <row r="28" spans="1:33" s="3" customFormat="1" ht="18.75" hidden="1" customHeight="1">
      <c r="A28" s="171"/>
      <c r="B28" s="171"/>
      <c r="C28" s="167" t="s">
        <v>15</v>
      </c>
      <c r="D28" s="199"/>
      <c r="E28" s="221"/>
      <c r="F28" s="222"/>
      <c r="G28" s="200"/>
      <c r="H28" s="175"/>
      <c r="I28" s="176" t="s">
        <v>16</v>
      </c>
      <c r="J28" s="177"/>
      <c r="K28" s="175"/>
      <c r="L28" s="178"/>
      <c r="M28" s="174"/>
      <c r="N28" s="4"/>
      <c r="O28" s="4"/>
      <c r="AG28" s="3">
        <v>0</v>
      </c>
    </row>
    <row r="29" spans="1:33" s="3" customFormat="1" ht="0.75" hidden="1" customHeight="1">
      <c r="A29" s="171"/>
      <c r="B29" s="171"/>
      <c r="C29" s="167" t="s">
        <v>23</v>
      </c>
      <c r="D29" s="199"/>
      <c r="E29" s="201"/>
      <c r="F29" s="202"/>
      <c r="G29" s="185"/>
      <c r="H29" s="175"/>
      <c r="I29" s="176"/>
      <c r="J29" s="177"/>
      <c r="K29" s="175"/>
      <c r="L29" s="178"/>
      <c r="M29" s="174"/>
      <c r="N29" s="4"/>
      <c r="O29" s="4"/>
      <c r="AG29" s="3">
        <v>0</v>
      </c>
    </row>
    <row r="30" spans="1:33" s="3" customFormat="1" ht="45" hidden="1" customHeight="1">
      <c r="A30" s="171" t="s">
        <v>26</v>
      </c>
      <c r="B30" s="171" t="s">
        <v>27</v>
      </c>
      <c r="C30" s="167"/>
      <c r="D30" s="199"/>
      <c r="E30" s="201"/>
      <c r="F30" s="202" t="e">
        <f>INDEX(PT_DIFFERENTIATION_VTAR,MATCH(A30,PT_DIFFERENTIATION_VTAR_ID,0))</f>
        <v>#REF!</v>
      </c>
      <c r="G30" s="200" t="e">
        <f>INDEX(PT_DIFFERENTIATION_NTAR,MATCH(B30,PT_DIFFERENTIATION_NTAR_ID,0))</f>
        <v>#REF!</v>
      </c>
      <c r="H30" s="52"/>
      <c r="I30" s="16"/>
      <c r="J30" s="17"/>
      <c r="K30" s="173"/>
      <c r="L30" s="52" t="s">
        <v>14</v>
      </c>
      <c r="M30" s="174"/>
      <c r="N30" s="4"/>
      <c r="O30" s="4"/>
      <c r="AG30" s="3">
        <v>0</v>
      </c>
    </row>
    <row r="31" spans="1:33" s="3" customFormat="1" ht="18.75" hidden="1" customHeight="1">
      <c r="A31" s="171"/>
      <c r="B31" s="171"/>
      <c r="C31" s="167" t="s">
        <v>15</v>
      </c>
      <c r="D31" s="199"/>
      <c r="E31" s="201"/>
      <c r="F31" s="202"/>
      <c r="G31" s="200"/>
      <c r="H31" s="175"/>
      <c r="I31" s="176" t="s">
        <v>16</v>
      </c>
      <c r="J31" s="177"/>
      <c r="K31" s="175"/>
      <c r="L31" s="178"/>
      <c r="M31" s="174"/>
      <c r="N31" s="4"/>
      <c r="O31" s="4"/>
      <c r="AG31" s="3">
        <v>0</v>
      </c>
    </row>
    <row r="32" spans="1:33" s="3" customFormat="1" ht="0.75" hidden="1" customHeight="1">
      <c r="A32" s="171"/>
      <c r="B32" s="171"/>
      <c r="C32" s="167" t="s">
        <v>23</v>
      </c>
      <c r="D32" s="199"/>
      <c r="E32" s="201"/>
      <c r="F32" s="202"/>
      <c r="G32" s="185"/>
      <c r="H32" s="175"/>
      <c r="I32" s="176"/>
      <c r="J32" s="177"/>
      <c r="K32" s="175"/>
      <c r="L32" s="178"/>
      <c r="M32" s="174"/>
      <c r="N32" s="4"/>
      <c r="O32" s="4"/>
      <c r="AG32" s="3">
        <v>0</v>
      </c>
    </row>
    <row r="33" spans="1:33" s="3" customFormat="1" ht="45" hidden="1" customHeight="1">
      <c r="A33" s="171" t="s">
        <v>28</v>
      </c>
      <c r="B33" s="171" t="s">
        <v>29</v>
      </c>
      <c r="C33" s="167"/>
      <c r="D33" s="199"/>
      <c r="E33" s="201"/>
      <c r="F33" s="202" t="e">
        <f>INDEX(PT_DIFFERENTIATION_VTAR,MATCH(A33,PT_DIFFERENTIATION_VTAR_ID,0))</f>
        <v>#REF!</v>
      </c>
      <c r="G33" s="200" t="e">
        <f>INDEX(PT_DIFFERENTIATION_NTAR,MATCH(B33,PT_DIFFERENTIATION_NTAR_ID,0))</f>
        <v>#REF!</v>
      </c>
      <c r="H33" s="52"/>
      <c r="I33" s="16"/>
      <c r="J33" s="17"/>
      <c r="K33" s="173"/>
      <c r="L33" s="52" t="s">
        <v>14</v>
      </c>
      <c r="M33" s="174"/>
      <c r="N33" s="4"/>
      <c r="O33" s="4"/>
      <c r="AG33" s="3">
        <v>0</v>
      </c>
    </row>
    <row r="34" spans="1:33" s="3" customFormat="1" ht="18.75" hidden="1" customHeight="1">
      <c r="A34" s="171"/>
      <c r="B34" s="171"/>
      <c r="C34" s="167" t="s">
        <v>15</v>
      </c>
      <c r="D34" s="199"/>
      <c r="E34" s="201"/>
      <c r="F34" s="202"/>
      <c r="G34" s="200"/>
      <c r="H34" s="175"/>
      <c r="I34" s="176" t="s">
        <v>16</v>
      </c>
      <c r="J34" s="177"/>
      <c r="K34" s="175"/>
      <c r="L34" s="178"/>
      <c r="M34" s="174"/>
      <c r="N34" s="4"/>
      <c r="O34" s="4"/>
      <c r="AG34" s="3">
        <v>0</v>
      </c>
    </row>
    <row r="35" spans="1:33" s="3" customFormat="1" ht="0.75" hidden="1" customHeight="1">
      <c r="A35" s="171"/>
      <c r="B35" s="171"/>
      <c r="C35" s="167" t="s">
        <v>23</v>
      </c>
      <c r="D35" s="199"/>
      <c r="E35" s="201"/>
      <c r="F35" s="202"/>
      <c r="G35" s="185"/>
      <c r="H35" s="175"/>
      <c r="I35" s="176"/>
      <c r="J35" s="177"/>
      <c r="K35" s="175"/>
      <c r="L35" s="178"/>
      <c r="M35" s="174"/>
      <c r="N35" s="4"/>
      <c r="O35" s="4"/>
      <c r="AG35" s="3">
        <v>0</v>
      </c>
    </row>
    <row r="36" spans="1:33" s="3" customFormat="1" ht="18.75" hidden="1" customHeight="1">
      <c r="A36" s="171" t="s">
        <v>30</v>
      </c>
      <c r="B36" s="171" t="s">
        <v>31</v>
      </c>
      <c r="C36" s="167"/>
      <c r="D36" s="199"/>
      <c r="E36" s="201"/>
      <c r="F36" s="202" t="e">
        <f>INDEX(PT_DIFFERENTIATION_VTAR,MATCH(A36,PT_DIFFERENTIATION_VTAR_ID,0))</f>
        <v>#REF!</v>
      </c>
      <c r="G36" s="200" t="e">
        <f>INDEX(PT_DIFFERENTIATION_NTAR,MATCH(B36,PT_DIFFERENTIATION_NTAR_ID,0))</f>
        <v>#REF!</v>
      </c>
      <c r="H36" s="52"/>
      <c r="I36" s="16"/>
      <c r="J36" s="17"/>
      <c r="K36" s="173"/>
      <c r="L36" s="52" t="s">
        <v>14</v>
      </c>
      <c r="M36" s="174"/>
      <c r="N36" s="4"/>
      <c r="O36" s="4"/>
      <c r="AG36" s="3">
        <v>0</v>
      </c>
    </row>
    <row r="37" spans="1:33" s="3" customFormat="1" ht="18.75" hidden="1" customHeight="1">
      <c r="A37" s="171"/>
      <c r="B37" s="171"/>
      <c r="C37" s="167" t="s">
        <v>15</v>
      </c>
      <c r="D37" s="199"/>
      <c r="E37" s="201"/>
      <c r="F37" s="202"/>
      <c r="G37" s="200"/>
      <c r="H37" s="175"/>
      <c r="I37" s="176" t="s">
        <v>16</v>
      </c>
      <c r="J37" s="177"/>
      <c r="K37" s="175"/>
      <c r="L37" s="178"/>
      <c r="M37" s="174"/>
      <c r="N37" s="4"/>
      <c r="O37" s="4"/>
      <c r="AG37" s="3">
        <v>0</v>
      </c>
    </row>
    <row r="38" spans="1:33" s="3" customFormat="1" ht="0.75" hidden="1" customHeight="1">
      <c r="A38" s="171"/>
      <c r="B38" s="171"/>
      <c r="C38" s="167" t="s">
        <v>23</v>
      </c>
      <c r="D38" s="199"/>
      <c r="E38" s="201"/>
      <c r="F38" s="202"/>
      <c r="G38" s="185"/>
      <c r="H38" s="175"/>
      <c r="I38" s="176"/>
      <c r="J38" s="177"/>
      <c r="K38" s="175"/>
      <c r="L38" s="178"/>
      <c r="M38" s="174"/>
      <c r="N38" s="4"/>
      <c r="O38" s="4"/>
      <c r="AG38" s="3">
        <v>0</v>
      </c>
    </row>
    <row r="39" spans="1:33" s="3" customFormat="1" ht="18.75" hidden="1" customHeight="1">
      <c r="A39" s="171" t="s">
        <v>32</v>
      </c>
      <c r="B39" s="171" t="s">
        <v>33</v>
      </c>
      <c r="C39" s="167"/>
      <c r="D39" s="199"/>
      <c r="E39" s="201"/>
      <c r="F39" s="202" t="e">
        <f>INDEX(PT_DIFFERENTIATION_VTAR,MATCH(A39,PT_DIFFERENTIATION_VTAR_ID,0))</f>
        <v>#REF!</v>
      </c>
      <c r="G39" s="200" t="e">
        <f>INDEX(PT_DIFFERENTIATION_NTAR,MATCH(B39,PT_DIFFERENTIATION_NTAR_ID,0))</f>
        <v>#REF!</v>
      </c>
      <c r="H39" s="52"/>
      <c r="I39" s="16"/>
      <c r="J39" s="17"/>
      <c r="K39" s="173"/>
      <c r="L39" s="52" t="s">
        <v>14</v>
      </c>
      <c r="M39" s="174"/>
      <c r="N39" s="4"/>
      <c r="O39" s="4"/>
      <c r="AG39" s="3">
        <v>0</v>
      </c>
    </row>
    <row r="40" spans="1:33" s="3" customFormat="1" ht="18.75" hidden="1" customHeight="1">
      <c r="A40" s="171"/>
      <c r="B40" s="171"/>
      <c r="C40" s="167" t="s">
        <v>15</v>
      </c>
      <c r="D40" s="199"/>
      <c r="E40" s="201"/>
      <c r="F40" s="202"/>
      <c r="G40" s="200"/>
      <c r="H40" s="175"/>
      <c r="I40" s="176" t="s">
        <v>16</v>
      </c>
      <c r="J40" s="177"/>
      <c r="K40" s="175"/>
      <c r="L40" s="178"/>
      <c r="M40" s="174"/>
      <c r="N40" s="4"/>
      <c r="O40" s="4"/>
      <c r="AG40" s="3">
        <v>0</v>
      </c>
    </row>
    <row r="41" spans="1:33" s="3" customFormat="1" ht="0.75" hidden="1" customHeight="1">
      <c r="A41" s="171"/>
      <c r="B41" s="171"/>
      <c r="C41" s="167" t="s">
        <v>23</v>
      </c>
      <c r="D41" s="199"/>
      <c r="E41" s="201"/>
      <c r="F41" s="202"/>
      <c r="G41" s="185"/>
      <c r="H41" s="175"/>
      <c r="I41" s="176"/>
      <c r="J41" s="177"/>
      <c r="K41" s="175"/>
      <c r="L41" s="178"/>
      <c r="M41" s="174"/>
      <c r="N41" s="4"/>
      <c r="O41" s="4"/>
      <c r="AG41" s="3">
        <v>0</v>
      </c>
    </row>
    <row r="42" spans="1:33" s="3" customFormat="1" ht="18.75" hidden="1" customHeight="1">
      <c r="A42" s="171" t="s">
        <v>34</v>
      </c>
      <c r="B42" s="171" t="s">
        <v>35</v>
      </c>
      <c r="C42" s="167"/>
      <c r="D42" s="199"/>
      <c r="E42" s="201"/>
      <c r="F42" s="202" t="e">
        <f>INDEX(PT_DIFFERENTIATION_VTAR,MATCH(A42,PT_DIFFERENTIATION_VTAR_ID,0))</f>
        <v>#REF!</v>
      </c>
      <c r="G42" s="200" t="e">
        <f>INDEX(PT_DIFFERENTIATION_NTAR,MATCH(B42,PT_DIFFERENTIATION_NTAR_ID,0))</f>
        <v>#REF!</v>
      </c>
      <c r="H42" s="52"/>
      <c r="I42" s="16"/>
      <c r="J42" s="17"/>
      <c r="K42" s="173"/>
      <c r="L42" s="52" t="s">
        <v>14</v>
      </c>
      <c r="M42" s="174"/>
      <c r="N42" s="4"/>
      <c r="O42" s="4"/>
      <c r="AG42" s="3">
        <v>0</v>
      </c>
    </row>
    <row r="43" spans="1:33" s="3" customFormat="1" ht="18.75" hidden="1" customHeight="1">
      <c r="A43" s="171"/>
      <c r="B43" s="171"/>
      <c r="C43" s="167" t="s">
        <v>15</v>
      </c>
      <c r="D43" s="199"/>
      <c r="E43" s="201"/>
      <c r="F43" s="202"/>
      <c r="G43" s="200"/>
      <c r="H43" s="175"/>
      <c r="I43" s="176" t="s">
        <v>16</v>
      </c>
      <c r="J43" s="177"/>
      <c r="K43" s="175"/>
      <c r="L43" s="178"/>
      <c r="M43" s="174"/>
      <c r="N43" s="4"/>
      <c r="O43" s="4"/>
      <c r="AG43" s="3">
        <v>0</v>
      </c>
    </row>
    <row r="44" spans="1:33" s="3" customFormat="1" ht="0.75" hidden="1" customHeight="1">
      <c r="A44" s="171"/>
      <c r="B44" s="171"/>
      <c r="C44" s="167" t="s">
        <v>23</v>
      </c>
      <c r="D44" s="199"/>
      <c r="E44" s="201"/>
      <c r="F44" s="202"/>
      <c r="G44" s="185"/>
      <c r="H44" s="175"/>
      <c r="I44" s="176"/>
      <c r="J44" s="177"/>
      <c r="K44" s="175"/>
      <c r="L44" s="178"/>
      <c r="M44" s="174"/>
      <c r="N44" s="4"/>
      <c r="O44" s="4"/>
      <c r="AG44" s="3">
        <v>0</v>
      </c>
    </row>
    <row r="45" spans="1:33" s="3" customFormat="1" ht="18.75" hidden="1" customHeight="1">
      <c r="A45" s="171" t="s">
        <v>36</v>
      </c>
      <c r="B45" s="171" t="s">
        <v>37</v>
      </c>
      <c r="C45" s="167"/>
      <c r="D45" s="199"/>
      <c r="E45" s="201"/>
      <c r="F45" s="202" t="e">
        <f>INDEX(PT_DIFFERENTIATION_VTAR,MATCH(A45,PT_DIFFERENTIATION_VTAR_ID,0))</f>
        <v>#REF!</v>
      </c>
      <c r="G45" s="200" t="e">
        <f>INDEX(PT_DIFFERENTIATION_NTAR,MATCH(B45,PT_DIFFERENTIATION_NTAR_ID,0))</f>
        <v>#REF!</v>
      </c>
      <c r="H45" s="52"/>
      <c r="I45" s="16"/>
      <c r="J45" s="17"/>
      <c r="K45" s="173"/>
      <c r="L45" s="52" t="s">
        <v>14</v>
      </c>
      <c r="M45" s="174"/>
      <c r="N45" s="4"/>
      <c r="O45" s="4"/>
      <c r="AG45" s="3">
        <v>0</v>
      </c>
    </row>
    <row r="46" spans="1:33" s="3" customFormat="1" ht="18.75" hidden="1" customHeight="1">
      <c r="A46" s="171"/>
      <c r="B46" s="171"/>
      <c r="C46" s="167" t="s">
        <v>15</v>
      </c>
      <c r="D46" s="199"/>
      <c r="E46" s="201"/>
      <c r="F46" s="202"/>
      <c r="G46" s="200"/>
      <c r="H46" s="175"/>
      <c r="I46" s="176" t="s">
        <v>16</v>
      </c>
      <c r="J46" s="177"/>
      <c r="K46" s="175"/>
      <c r="L46" s="178"/>
      <c r="M46" s="174"/>
      <c r="N46" s="4"/>
      <c r="O46" s="4"/>
      <c r="AG46" s="3">
        <v>0</v>
      </c>
    </row>
    <row r="47" spans="1:33" s="3" customFormat="1" ht="0.75" hidden="1" customHeight="1">
      <c r="A47" s="171"/>
      <c r="B47" s="171"/>
      <c r="C47" s="167" t="s">
        <v>23</v>
      </c>
      <c r="D47" s="199"/>
      <c r="E47" s="201"/>
      <c r="F47" s="202"/>
      <c r="G47" s="185"/>
      <c r="H47" s="175"/>
      <c r="I47" s="176"/>
      <c r="J47" s="177"/>
      <c r="K47" s="175"/>
      <c r="L47" s="178"/>
      <c r="M47" s="174"/>
      <c r="N47" s="4"/>
      <c r="O47" s="4"/>
      <c r="AG47" s="3">
        <v>0</v>
      </c>
    </row>
    <row r="48" spans="1:33" s="3" customFormat="1" ht="18.75" hidden="1" customHeight="1">
      <c r="A48" s="171" t="s">
        <v>178</v>
      </c>
      <c r="B48" s="171" t="s">
        <v>179</v>
      </c>
      <c r="C48" s="167"/>
      <c r="D48" s="199"/>
      <c r="E48" s="201"/>
      <c r="F48" s="202" t="e">
        <f>INDEX(PT_DIFFERENTIATION_VTAR,MATCH(A48,PT_DIFFERENTIATION_VTAR_ID,0))</f>
        <v>#REF!</v>
      </c>
      <c r="G48" s="200" t="e">
        <f>INDEX(PT_DIFFERENTIATION_NTAR,MATCH(B48,PT_DIFFERENTIATION_NTAR_ID,0))</f>
        <v>#REF!</v>
      </c>
      <c r="H48" s="52"/>
      <c r="I48" s="16"/>
      <c r="J48" s="17"/>
      <c r="K48" s="173"/>
      <c r="L48" s="52" t="s">
        <v>14</v>
      </c>
      <c r="M48" s="174"/>
      <c r="N48" s="4"/>
      <c r="O48" s="4"/>
      <c r="AG48" s="3">
        <v>0</v>
      </c>
    </row>
    <row r="49" spans="1:33" s="3" customFormat="1" ht="18.75" hidden="1" customHeight="1">
      <c r="A49" s="171"/>
      <c r="B49" s="171"/>
      <c r="C49" s="167" t="s">
        <v>15</v>
      </c>
      <c r="D49" s="199"/>
      <c r="E49" s="201"/>
      <c r="F49" s="202"/>
      <c r="G49" s="200"/>
      <c r="H49" s="175"/>
      <c r="I49" s="176" t="s">
        <v>16</v>
      </c>
      <c r="J49" s="177"/>
      <c r="K49" s="175"/>
      <c r="L49" s="178"/>
      <c r="M49" s="174"/>
      <c r="N49" s="4"/>
      <c r="O49" s="4"/>
      <c r="AG49" s="3">
        <v>0</v>
      </c>
    </row>
    <row r="50" spans="1:33" s="3" customFormat="1" ht="0.75" hidden="1" customHeight="1">
      <c r="A50" s="171"/>
      <c r="B50" s="171"/>
      <c r="C50" s="167" t="s">
        <v>23</v>
      </c>
      <c r="D50" s="199"/>
      <c r="E50" s="201"/>
      <c r="F50" s="202"/>
      <c r="G50" s="185"/>
      <c r="H50" s="175"/>
      <c r="I50" s="176"/>
      <c r="J50" s="177"/>
      <c r="K50" s="175"/>
      <c r="L50" s="178"/>
      <c r="M50" s="174"/>
      <c r="N50" s="4"/>
      <c r="O50" s="4"/>
      <c r="AG50" s="3">
        <v>0</v>
      </c>
    </row>
    <row r="51" spans="1:33" s="3" customFormat="1" ht="28.5" customHeight="1">
      <c r="A51" s="171" t="s">
        <v>38</v>
      </c>
      <c r="B51" s="171" t="s">
        <v>39</v>
      </c>
      <c r="C51" s="167"/>
      <c r="D51" s="199"/>
      <c r="E51" s="201"/>
      <c r="F51" s="202" t="s">
        <v>124</v>
      </c>
      <c r="G51" s="200" t="s">
        <v>182</v>
      </c>
      <c r="H51" s="52"/>
      <c r="I51" s="16">
        <v>45658</v>
      </c>
      <c r="J51" s="17">
        <v>51501</v>
      </c>
      <c r="K51" s="173" t="s">
        <v>40</v>
      </c>
      <c r="L51" s="52" t="s">
        <v>14</v>
      </c>
      <c r="M51" s="174"/>
      <c r="N51" s="4"/>
      <c r="O51" s="4"/>
      <c r="AG51" s="3">
        <v>0</v>
      </c>
    </row>
    <row r="52" spans="1:33" s="3" customFormat="1" ht="18.75" customHeight="1">
      <c r="A52" s="171"/>
      <c r="B52" s="171"/>
      <c r="C52" s="167" t="s">
        <v>15</v>
      </c>
      <c r="D52" s="199"/>
      <c r="E52" s="201"/>
      <c r="F52" s="202"/>
      <c r="G52" s="200"/>
      <c r="H52" s="175"/>
      <c r="I52" s="176" t="s">
        <v>16</v>
      </c>
      <c r="J52" s="177"/>
      <c r="K52" s="175"/>
      <c r="L52" s="178"/>
      <c r="M52" s="174"/>
      <c r="N52" s="4"/>
      <c r="O52" s="4"/>
      <c r="AG52" s="3">
        <v>0</v>
      </c>
    </row>
    <row r="53" spans="1:33" s="3" customFormat="1" ht="0.75" customHeight="1">
      <c r="A53" s="171"/>
      <c r="B53" s="171"/>
      <c r="C53" s="167" t="s">
        <v>23</v>
      </c>
      <c r="D53" s="199"/>
      <c r="E53" s="201"/>
      <c r="F53" s="202"/>
      <c r="G53" s="185"/>
      <c r="H53" s="175"/>
      <c r="I53" s="176"/>
      <c r="J53" s="177"/>
      <c r="K53" s="175"/>
      <c r="L53" s="178"/>
      <c r="M53" s="174"/>
      <c r="N53" s="4"/>
      <c r="O53" s="4"/>
      <c r="AG53" s="3">
        <v>0</v>
      </c>
    </row>
    <row r="54" spans="1:33" s="3" customFormat="1" ht="18.75" hidden="1" customHeight="1">
      <c r="A54" s="171" t="s">
        <v>41</v>
      </c>
      <c r="B54" s="171" t="s">
        <v>42</v>
      </c>
      <c r="C54" s="167"/>
      <c r="D54" s="199"/>
      <c r="E54" s="201"/>
      <c r="F54" s="202" t="e">
        <f>INDEX(PT_DIFFERENTIATION_VTAR,MATCH(A54,PT_DIFFERENTIATION_VTAR_ID,0))</f>
        <v>#REF!</v>
      </c>
      <c r="G54" s="200" t="e">
        <f>INDEX(PT_DIFFERENTIATION_NTAR,MATCH(B54,PT_DIFFERENTIATION_NTAR_ID,0))</f>
        <v>#REF!</v>
      </c>
      <c r="H54" s="52"/>
      <c r="I54" s="16"/>
      <c r="J54" s="17"/>
      <c r="K54" s="173"/>
      <c r="L54" s="52" t="s">
        <v>14</v>
      </c>
      <c r="M54" s="174"/>
      <c r="N54" s="4"/>
      <c r="O54" s="4"/>
      <c r="AG54" s="3">
        <v>0</v>
      </c>
    </row>
    <row r="55" spans="1:33" s="3" customFormat="1" ht="18.75" hidden="1" customHeight="1">
      <c r="A55" s="171"/>
      <c r="B55" s="171"/>
      <c r="C55" s="167" t="s">
        <v>15</v>
      </c>
      <c r="D55" s="199"/>
      <c r="E55" s="201"/>
      <c r="F55" s="202"/>
      <c r="G55" s="200"/>
      <c r="H55" s="175"/>
      <c r="I55" s="176" t="s">
        <v>16</v>
      </c>
      <c r="J55" s="177"/>
      <c r="K55" s="175"/>
      <c r="L55" s="178"/>
      <c r="M55" s="174"/>
      <c r="N55" s="4"/>
      <c r="O55" s="4"/>
      <c r="AG55" s="3">
        <v>0</v>
      </c>
    </row>
    <row r="56" spans="1:33" s="3" customFormat="1" ht="0.75" hidden="1" customHeight="1">
      <c r="A56" s="171"/>
      <c r="B56" s="171"/>
      <c r="C56" s="167" t="s">
        <v>23</v>
      </c>
      <c r="D56" s="199"/>
      <c r="E56" s="201"/>
      <c r="F56" s="202"/>
      <c r="G56" s="185"/>
      <c r="H56" s="175"/>
      <c r="I56" s="176"/>
      <c r="J56" s="177"/>
      <c r="K56" s="175"/>
      <c r="L56" s="178"/>
      <c r="M56" s="174"/>
      <c r="N56" s="4"/>
      <c r="O56" s="4"/>
      <c r="AG56" s="3">
        <v>0</v>
      </c>
    </row>
    <row r="57" spans="1:33" s="3" customFormat="1" ht="18.75" hidden="1" customHeight="1">
      <c r="A57" s="171" t="s">
        <v>43</v>
      </c>
      <c r="B57" s="171" t="s">
        <v>44</v>
      </c>
      <c r="C57" s="167"/>
      <c r="D57" s="199"/>
      <c r="E57" s="201"/>
      <c r="F57" s="202" t="e">
        <f>INDEX(PT_DIFFERENTIATION_VTAR,MATCH(A57,PT_DIFFERENTIATION_VTAR_ID,0))</f>
        <v>#REF!</v>
      </c>
      <c r="G57" s="200" t="e">
        <f>INDEX(PT_DIFFERENTIATION_NTAR,MATCH(B57,PT_DIFFERENTIATION_NTAR_ID,0))</f>
        <v>#REF!</v>
      </c>
      <c r="H57" s="52"/>
      <c r="I57" s="16"/>
      <c r="J57" s="17"/>
      <c r="K57" s="173"/>
      <c r="L57" s="52" t="s">
        <v>14</v>
      </c>
      <c r="M57" s="174"/>
      <c r="N57" s="4"/>
      <c r="O57" s="4"/>
      <c r="AG57" s="3">
        <v>0</v>
      </c>
    </row>
    <row r="58" spans="1:33" s="3" customFormat="1" ht="18.75" hidden="1" customHeight="1">
      <c r="A58" s="171"/>
      <c r="B58" s="171"/>
      <c r="C58" s="167" t="s">
        <v>15</v>
      </c>
      <c r="D58" s="199"/>
      <c r="E58" s="201"/>
      <c r="F58" s="202"/>
      <c r="G58" s="200"/>
      <c r="H58" s="175"/>
      <c r="I58" s="176" t="s">
        <v>16</v>
      </c>
      <c r="J58" s="177"/>
      <c r="K58" s="175"/>
      <c r="L58" s="178"/>
      <c r="M58" s="174"/>
      <c r="N58" s="4"/>
      <c r="O58" s="4"/>
      <c r="AG58" s="3">
        <v>0</v>
      </c>
    </row>
    <row r="59" spans="1:33" s="3" customFormat="1" ht="0.75" hidden="1" customHeight="1">
      <c r="A59" s="171"/>
      <c r="B59" s="171"/>
      <c r="C59" s="167" t="s">
        <v>23</v>
      </c>
      <c r="D59" s="199"/>
      <c r="E59" s="201"/>
      <c r="F59" s="202"/>
      <c r="G59" s="185"/>
      <c r="H59" s="175"/>
      <c r="I59" s="176"/>
      <c r="J59" s="177"/>
      <c r="K59" s="175"/>
      <c r="L59" s="178"/>
      <c r="M59" s="174"/>
      <c r="N59" s="4"/>
      <c r="O59" s="4"/>
      <c r="AG59" s="3">
        <v>0</v>
      </c>
    </row>
    <row r="60" spans="1:33" s="3" customFormat="1" ht="18.75" hidden="1" customHeight="1">
      <c r="A60" s="171" t="s">
        <v>45</v>
      </c>
      <c r="B60" s="171" t="s">
        <v>46</v>
      </c>
      <c r="C60" s="167"/>
      <c r="D60" s="199"/>
      <c r="E60" s="201"/>
      <c r="F60" s="202" t="e">
        <f>INDEX(PT_DIFFERENTIATION_VTAR,MATCH(A60,PT_DIFFERENTIATION_VTAR_ID,0))</f>
        <v>#REF!</v>
      </c>
      <c r="G60" s="200" t="e">
        <f>INDEX(PT_DIFFERENTIATION_NTAR,MATCH(B60,PT_DIFFERENTIATION_NTAR_ID,0))</f>
        <v>#REF!</v>
      </c>
      <c r="H60" s="52"/>
      <c r="I60" s="16"/>
      <c r="J60" s="17"/>
      <c r="K60" s="173"/>
      <c r="L60" s="52" t="s">
        <v>14</v>
      </c>
      <c r="M60" s="174"/>
      <c r="N60" s="4"/>
      <c r="O60" s="4"/>
      <c r="AG60" s="3">
        <v>0</v>
      </c>
    </row>
    <row r="61" spans="1:33" s="3" customFormat="1" ht="18.75" hidden="1" customHeight="1">
      <c r="A61" s="171"/>
      <c r="B61" s="171"/>
      <c r="C61" s="167" t="s">
        <v>15</v>
      </c>
      <c r="D61" s="199"/>
      <c r="E61" s="201"/>
      <c r="F61" s="202"/>
      <c r="G61" s="200"/>
      <c r="H61" s="175"/>
      <c r="I61" s="176" t="s">
        <v>16</v>
      </c>
      <c r="J61" s="177"/>
      <c r="K61" s="175"/>
      <c r="L61" s="178"/>
      <c r="M61" s="174"/>
      <c r="N61" s="4"/>
      <c r="O61" s="4"/>
      <c r="AG61" s="3">
        <v>0</v>
      </c>
    </row>
    <row r="62" spans="1:33" s="3" customFormat="1" ht="0.75" hidden="1" customHeight="1">
      <c r="A62" s="171"/>
      <c r="B62" s="171"/>
      <c r="C62" s="167" t="s">
        <v>23</v>
      </c>
      <c r="D62" s="199"/>
      <c r="E62" s="201"/>
      <c r="F62" s="202"/>
      <c r="G62" s="185"/>
      <c r="H62" s="175"/>
      <c r="I62" s="176"/>
      <c r="J62" s="177"/>
      <c r="K62" s="175"/>
      <c r="L62" s="178"/>
      <c r="M62" s="174"/>
      <c r="N62" s="4"/>
      <c r="O62" s="4"/>
      <c r="AG62" s="3">
        <v>0</v>
      </c>
    </row>
    <row r="63" spans="1:33" s="3" customFormat="1" ht="27.75" customHeight="1">
      <c r="A63" s="171" t="s">
        <v>47</v>
      </c>
      <c r="B63" s="171" t="s">
        <v>48</v>
      </c>
      <c r="C63" s="167"/>
      <c r="D63" s="199"/>
      <c r="E63" s="201"/>
      <c r="F63" s="202" t="s">
        <v>176</v>
      </c>
      <c r="G63" s="200" t="s">
        <v>176</v>
      </c>
      <c r="H63" s="52"/>
      <c r="I63" s="16">
        <v>43831</v>
      </c>
      <c r="J63" s="17">
        <v>47483</v>
      </c>
      <c r="K63" s="173" t="s">
        <v>49</v>
      </c>
      <c r="L63" s="52" t="s">
        <v>14</v>
      </c>
      <c r="M63" s="174"/>
      <c r="N63" s="4"/>
      <c r="O63" s="4"/>
      <c r="AG63" s="3">
        <v>0</v>
      </c>
    </row>
    <row r="64" spans="1:33" s="3" customFormat="1" ht="45" customHeight="1">
      <c r="A64" s="171"/>
      <c r="B64" s="171"/>
      <c r="C64" s="167" t="s">
        <v>15</v>
      </c>
      <c r="D64" s="199"/>
      <c r="E64" s="201"/>
      <c r="F64" s="202"/>
      <c r="G64" s="200"/>
      <c r="H64" s="175"/>
      <c r="I64" s="176" t="s">
        <v>16</v>
      </c>
      <c r="J64" s="177"/>
      <c r="K64" s="175"/>
      <c r="L64" s="178"/>
      <c r="M64" s="174"/>
      <c r="N64" s="4"/>
      <c r="O64" s="4"/>
      <c r="AG64" s="3">
        <v>0</v>
      </c>
    </row>
    <row r="65" spans="1:33" s="3" customFormat="1" ht="0.75" customHeight="1">
      <c r="A65" s="171"/>
      <c r="B65" s="171"/>
      <c r="C65" s="167" t="s">
        <v>23</v>
      </c>
      <c r="D65" s="199"/>
      <c r="E65" s="201"/>
      <c r="F65" s="202"/>
      <c r="G65" s="185"/>
      <c r="H65" s="175"/>
      <c r="I65" s="176"/>
      <c r="J65" s="177"/>
      <c r="K65" s="175"/>
      <c r="L65" s="178"/>
      <c r="M65" s="174"/>
      <c r="N65" s="4"/>
      <c r="O65" s="4"/>
      <c r="AG65" s="3">
        <v>0</v>
      </c>
    </row>
    <row r="66" spans="1:33" s="3" customFormat="1" ht="18.75" hidden="1" customHeight="1">
      <c r="A66" s="171" t="s">
        <v>50</v>
      </c>
      <c r="B66" s="171" t="s">
        <v>51</v>
      </c>
      <c r="C66" s="167"/>
      <c r="D66" s="199"/>
      <c r="E66" s="201"/>
      <c r="F66" s="202" t="e">
        <f>INDEX(PT_DIFFERENTIATION_VTAR,MATCH(A66,PT_DIFFERENTIATION_VTAR_ID,0))</f>
        <v>#REF!</v>
      </c>
      <c r="G66" s="200" t="e">
        <f>INDEX(PT_DIFFERENTIATION_NTAR,MATCH(B66,PT_DIFFERENTIATION_NTAR_ID,0))</f>
        <v>#REF!</v>
      </c>
      <c r="H66" s="52"/>
      <c r="I66" s="16"/>
      <c r="J66" s="17"/>
      <c r="K66" s="173"/>
      <c r="L66" s="52" t="s">
        <v>14</v>
      </c>
      <c r="M66" s="174"/>
      <c r="N66" s="4"/>
      <c r="O66" s="4"/>
      <c r="AG66" s="3">
        <v>0</v>
      </c>
    </row>
    <row r="67" spans="1:33" s="3" customFormat="1" ht="18.75" hidden="1" customHeight="1">
      <c r="A67" s="171"/>
      <c r="B67" s="171"/>
      <c r="C67" s="167" t="s">
        <v>15</v>
      </c>
      <c r="D67" s="199"/>
      <c r="E67" s="201"/>
      <c r="F67" s="202"/>
      <c r="G67" s="200"/>
      <c r="H67" s="175"/>
      <c r="I67" s="176" t="s">
        <v>16</v>
      </c>
      <c r="J67" s="177"/>
      <c r="K67" s="175"/>
      <c r="L67" s="178"/>
      <c r="M67" s="174"/>
      <c r="N67" s="4"/>
      <c r="O67" s="4"/>
      <c r="AG67" s="3">
        <v>0</v>
      </c>
    </row>
    <row r="68" spans="1:33" s="3" customFormat="1" ht="0.75" hidden="1" customHeight="1">
      <c r="A68" s="171"/>
      <c r="B68" s="171"/>
      <c r="C68" s="167" t="s">
        <v>23</v>
      </c>
      <c r="D68" s="199"/>
      <c r="E68" s="201"/>
      <c r="F68" s="202"/>
      <c r="G68" s="185"/>
      <c r="H68" s="175"/>
      <c r="I68" s="176"/>
      <c r="J68" s="177"/>
      <c r="K68" s="175"/>
      <c r="L68" s="178"/>
      <c r="M68" s="174"/>
      <c r="N68" s="4"/>
      <c r="O68" s="4"/>
      <c r="AG68" s="3">
        <v>0</v>
      </c>
    </row>
    <row r="69" spans="1:33" s="3" customFormat="1" ht="18.75" hidden="1" customHeight="1">
      <c r="A69" s="171" t="s">
        <v>52</v>
      </c>
      <c r="B69" s="171" t="s">
        <v>53</v>
      </c>
      <c r="C69" s="167"/>
      <c r="D69" s="199"/>
      <c r="E69" s="201"/>
      <c r="F69" s="202" t="e">
        <f>INDEX(PT_DIFFERENTIATION_VTAR,MATCH(A69,PT_DIFFERENTIATION_VTAR_ID,0))</f>
        <v>#REF!</v>
      </c>
      <c r="G69" s="200" t="e">
        <f>INDEX(PT_DIFFERENTIATION_NTAR,MATCH(B69,PT_DIFFERENTIATION_NTAR_ID,0))</f>
        <v>#REF!</v>
      </c>
      <c r="H69" s="52"/>
      <c r="I69" s="16"/>
      <c r="J69" s="17"/>
      <c r="K69" s="173"/>
      <c r="L69" s="52" t="s">
        <v>14</v>
      </c>
      <c r="M69" s="174"/>
      <c r="N69" s="4"/>
      <c r="O69" s="4"/>
      <c r="AG69" s="3">
        <v>0</v>
      </c>
    </row>
    <row r="70" spans="1:33" s="3" customFormat="1" ht="18.75" hidden="1" customHeight="1">
      <c r="A70" s="171"/>
      <c r="B70" s="171"/>
      <c r="C70" s="167" t="s">
        <v>15</v>
      </c>
      <c r="D70" s="199"/>
      <c r="E70" s="201"/>
      <c r="F70" s="202"/>
      <c r="G70" s="200"/>
      <c r="H70" s="175"/>
      <c r="I70" s="176" t="s">
        <v>16</v>
      </c>
      <c r="J70" s="177"/>
      <c r="K70" s="175"/>
      <c r="L70" s="178"/>
      <c r="M70" s="174"/>
      <c r="N70" s="4"/>
      <c r="O70" s="4"/>
      <c r="AG70" s="3">
        <v>0</v>
      </c>
    </row>
    <row r="71" spans="1:33" s="3" customFormat="1" ht="0.75" hidden="1" customHeight="1">
      <c r="A71" s="171"/>
      <c r="B71" s="171"/>
      <c r="C71" s="167" t="s">
        <v>23</v>
      </c>
      <c r="D71" s="199"/>
      <c r="E71" s="201"/>
      <c r="F71" s="202"/>
      <c r="G71" s="185"/>
      <c r="H71" s="175"/>
      <c r="I71" s="176"/>
      <c r="J71" s="177"/>
      <c r="K71" s="175"/>
      <c r="L71" s="178"/>
      <c r="M71" s="174"/>
      <c r="N71" s="4"/>
      <c r="O71" s="4"/>
      <c r="AG71" s="3">
        <v>0</v>
      </c>
    </row>
    <row r="72" spans="1:33" s="3" customFormat="1" ht="18.75" hidden="1" customHeight="1">
      <c r="A72" s="171" t="s">
        <v>54</v>
      </c>
      <c r="B72" s="171" t="s">
        <v>55</v>
      </c>
      <c r="C72" s="167"/>
      <c r="D72" s="199"/>
      <c r="E72" s="201"/>
      <c r="F72" s="202" t="e">
        <f>INDEX(PT_DIFFERENTIATION_VTAR,MATCH(A72,PT_DIFFERENTIATION_VTAR_ID,0))</f>
        <v>#REF!</v>
      </c>
      <c r="G72" s="200" t="e">
        <f>INDEX(PT_DIFFERENTIATION_NTAR,MATCH(B72,PT_DIFFERENTIATION_NTAR_ID,0))</f>
        <v>#REF!</v>
      </c>
      <c r="H72" s="52"/>
      <c r="I72" s="16"/>
      <c r="J72" s="17"/>
      <c r="K72" s="173"/>
      <c r="L72" s="52" t="s">
        <v>14</v>
      </c>
      <c r="M72" s="174"/>
      <c r="N72" s="4"/>
      <c r="O72" s="4"/>
      <c r="AG72" s="3">
        <v>0</v>
      </c>
    </row>
    <row r="73" spans="1:33" s="3" customFormat="1" ht="18.75" hidden="1" customHeight="1">
      <c r="A73" s="171"/>
      <c r="B73" s="171"/>
      <c r="C73" s="167" t="s">
        <v>15</v>
      </c>
      <c r="D73" s="199"/>
      <c r="E73" s="201"/>
      <c r="F73" s="202"/>
      <c r="G73" s="200"/>
      <c r="H73" s="175"/>
      <c r="I73" s="176" t="s">
        <v>16</v>
      </c>
      <c r="J73" s="177"/>
      <c r="K73" s="175"/>
      <c r="L73" s="178"/>
      <c r="M73" s="174"/>
      <c r="N73" s="4"/>
      <c r="O73" s="4"/>
      <c r="AG73" s="3">
        <v>0</v>
      </c>
    </row>
    <row r="74" spans="1:33" s="3" customFormat="1" ht="0.75" hidden="1" customHeight="1">
      <c r="A74" s="171"/>
      <c r="B74" s="171"/>
      <c r="C74" s="167" t="s">
        <v>23</v>
      </c>
      <c r="D74" s="199"/>
      <c r="E74" s="201"/>
      <c r="F74" s="202"/>
      <c r="G74" s="185"/>
      <c r="H74" s="175"/>
      <c r="I74" s="176"/>
      <c r="J74" s="177"/>
      <c r="K74" s="175"/>
      <c r="L74" s="178"/>
      <c r="M74" s="174"/>
      <c r="N74" s="4"/>
      <c r="O74" s="4"/>
      <c r="AG74" s="3">
        <v>0</v>
      </c>
    </row>
    <row r="75" spans="1:33" s="3" customFormat="1" ht="18.75" hidden="1" customHeight="1">
      <c r="A75" s="171" t="s">
        <v>56</v>
      </c>
      <c r="B75" s="171" t="s">
        <v>57</v>
      </c>
      <c r="C75" s="167"/>
      <c r="D75" s="199"/>
      <c r="E75" s="201"/>
      <c r="F75" s="202" t="e">
        <f>INDEX(PT_DIFFERENTIATION_VTAR,MATCH(A75,PT_DIFFERENTIATION_VTAR_ID,0))</f>
        <v>#REF!</v>
      </c>
      <c r="G75" s="200" t="e">
        <f>INDEX(PT_DIFFERENTIATION_NTAR,MATCH(B75,PT_DIFFERENTIATION_NTAR_ID,0))</f>
        <v>#REF!</v>
      </c>
      <c r="H75" s="52"/>
      <c r="I75" s="16"/>
      <c r="J75" s="17"/>
      <c r="K75" s="173"/>
      <c r="L75" s="52" t="s">
        <v>14</v>
      </c>
      <c r="M75" s="174"/>
      <c r="N75" s="4"/>
      <c r="O75" s="4"/>
      <c r="AG75" s="3">
        <v>0</v>
      </c>
    </row>
    <row r="76" spans="1:33" s="3" customFormat="1" ht="18.75" hidden="1" customHeight="1">
      <c r="A76" s="171"/>
      <c r="B76" s="171"/>
      <c r="C76" s="167" t="s">
        <v>15</v>
      </c>
      <c r="D76" s="199"/>
      <c r="E76" s="201"/>
      <c r="F76" s="202"/>
      <c r="G76" s="200"/>
      <c r="H76" s="175"/>
      <c r="I76" s="176" t="s">
        <v>16</v>
      </c>
      <c r="J76" s="177"/>
      <c r="K76" s="175"/>
      <c r="L76" s="178"/>
      <c r="M76" s="174"/>
      <c r="N76" s="4"/>
      <c r="O76" s="4"/>
      <c r="AG76" s="3">
        <v>0</v>
      </c>
    </row>
    <row r="77" spans="1:33" s="3" customFormat="1" ht="0.75" hidden="1" customHeight="1">
      <c r="A77" s="171"/>
      <c r="B77" s="171"/>
      <c r="C77" s="167" t="s">
        <v>23</v>
      </c>
      <c r="D77" s="199"/>
      <c r="E77" s="201"/>
      <c r="F77" s="202"/>
      <c r="G77" s="185"/>
      <c r="H77" s="175"/>
      <c r="I77" s="176"/>
      <c r="J77" s="177"/>
      <c r="K77" s="175"/>
      <c r="L77" s="178"/>
      <c r="M77" s="174"/>
      <c r="N77" s="4"/>
      <c r="O77" s="4"/>
      <c r="AG77" s="3">
        <v>0</v>
      </c>
    </row>
    <row r="78" spans="1:33" s="3" customFormat="1" ht="18.75" hidden="1" customHeight="1">
      <c r="A78" s="171" t="s">
        <v>58</v>
      </c>
      <c r="B78" s="171" t="s">
        <v>59</v>
      </c>
      <c r="C78" s="167"/>
      <c r="D78" s="199"/>
      <c r="E78" s="201"/>
      <c r="F78" s="202" t="e">
        <f>INDEX(PT_DIFFERENTIATION_VTAR,MATCH(A78,PT_DIFFERENTIATION_VTAR_ID,0))</f>
        <v>#REF!</v>
      </c>
      <c r="G78" s="200" t="e">
        <f>INDEX(PT_DIFFERENTIATION_NTAR,MATCH(B78,PT_DIFFERENTIATION_NTAR_ID,0))</f>
        <v>#REF!</v>
      </c>
      <c r="H78" s="52"/>
      <c r="I78" s="16"/>
      <c r="J78" s="17"/>
      <c r="K78" s="173"/>
      <c r="L78" s="52" t="s">
        <v>14</v>
      </c>
      <c r="M78" s="174"/>
      <c r="N78" s="4"/>
      <c r="O78" s="4"/>
      <c r="AG78" s="3">
        <v>0</v>
      </c>
    </row>
    <row r="79" spans="1:33" s="3" customFormat="1" ht="18.75" hidden="1" customHeight="1">
      <c r="A79" s="171"/>
      <c r="B79" s="171"/>
      <c r="C79" s="167" t="s">
        <v>15</v>
      </c>
      <c r="D79" s="199"/>
      <c r="E79" s="201"/>
      <c r="F79" s="202"/>
      <c r="G79" s="200"/>
      <c r="H79" s="175"/>
      <c r="I79" s="176" t="s">
        <v>16</v>
      </c>
      <c r="J79" s="177"/>
      <c r="K79" s="175"/>
      <c r="L79" s="178"/>
      <c r="M79" s="174"/>
      <c r="N79" s="4"/>
      <c r="O79" s="4"/>
      <c r="AG79" s="3">
        <v>0</v>
      </c>
    </row>
    <row r="80" spans="1:33" s="3" customFormat="1" ht="0.75" hidden="1" customHeight="1">
      <c r="A80" s="171"/>
      <c r="B80" s="171"/>
      <c r="C80" s="167" t="s">
        <v>23</v>
      </c>
      <c r="D80" s="199"/>
      <c r="E80" s="201"/>
      <c r="F80" s="202"/>
      <c r="G80" s="185"/>
      <c r="H80" s="175"/>
      <c r="I80" s="176"/>
      <c r="J80" s="177"/>
      <c r="K80" s="175"/>
      <c r="L80" s="178"/>
      <c r="M80" s="174"/>
      <c r="N80" s="4"/>
      <c r="O80" s="4"/>
      <c r="AG80" s="3">
        <v>0</v>
      </c>
    </row>
    <row r="81" spans="1:33" s="3" customFormat="1" ht="18.75" hidden="1" customHeight="1">
      <c r="A81" s="171" t="s">
        <v>60</v>
      </c>
      <c r="B81" s="171" t="s">
        <v>61</v>
      </c>
      <c r="C81" s="167"/>
      <c r="D81" s="199"/>
      <c r="E81" s="201"/>
      <c r="F81" s="202" t="e">
        <f>INDEX(PT_DIFFERENTIATION_VTAR,MATCH(A81,PT_DIFFERENTIATION_VTAR_ID,0))</f>
        <v>#REF!</v>
      </c>
      <c r="G81" s="200" t="e">
        <f>INDEX(PT_DIFFERENTIATION_NTAR,MATCH(B81,PT_DIFFERENTIATION_NTAR_ID,0))</f>
        <v>#REF!</v>
      </c>
      <c r="H81" s="52"/>
      <c r="I81" s="16"/>
      <c r="J81" s="17"/>
      <c r="K81" s="173"/>
      <c r="L81" s="52" t="s">
        <v>14</v>
      </c>
      <c r="M81" s="174"/>
      <c r="N81" s="4"/>
      <c r="O81" s="4"/>
      <c r="AG81" s="3">
        <v>0</v>
      </c>
    </row>
    <row r="82" spans="1:33" s="3" customFormat="1" ht="18.75" hidden="1" customHeight="1">
      <c r="A82" s="171"/>
      <c r="B82" s="171"/>
      <c r="C82" s="167" t="s">
        <v>15</v>
      </c>
      <c r="D82" s="199"/>
      <c r="E82" s="201"/>
      <c r="F82" s="202"/>
      <c r="G82" s="200"/>
      <c r="H82" s="175"/>
      <c r="I82" s="176" t="s">
        <v>16</v>
      </c>
      <c r="J82" s="177"/>
      <c r="K82" s="175"/>
      <c r="L82" s="178"/>
      <c r="M82" s="174"/>
      <c r="N82" s="4"/>
      <c r="O82" s="4"/>
      <c r="AG82" s="3">
        <v>0</v>
      </c>
    </row>
    <row r="83" spans="1:33" s="3" customFormat="1" ht="1.1499999999999999" customHeight="1">
      <c r="A83" s="171"/>
      <c r="B83" s="171"/>
      <c r="C83" s="167" t="s">
        <v>23</v>
      </c>
      <c r="D83" s="199"/>
      <c r="E83" s="201"/>
      <c r="F83" s="202"/>
      <c r="G83" s="185"/>
      <c r="H83" s="175"/>
      <c r="I83" s="176"/>
      <c r="J83" s="177"/>
      <c r="K83" s="175"/>
      <c r="L83" s="178"/>
      <c r="M83" s="174"/>
      <c r="N83" s="4"/>
      <c r="O83" s="4"/>
      <c r="AG83" s="3">
        <v>1</v>
      </c>
    </row>
    <row r="84" spans="1:33" ht="19.899999999999999" customHeight="1">
      <c r="A84" s="171"/>
      <c r="B84" s="171"/>
      <c r="D84" s="6"/>
      <c r="E84" s="50" t="s">
        <v>7</v>
      </c>
      <c r="F84" s="219" t="str">
        <f>"Долгосрочные параметры регулирования (в случае если их установление предусмотрено выбранным методом регулирования тарифов в сфере "&amp;TEMPLATE_SPHERE_RUS&amp;")"</f>
        <v>Долгосрочные параметры регулирования (в случае если их установление предусмотрено выбранным методом регулирования тарифов в сфере холодного водоснабжения)</v>
      </c>
      <c r="G84" s="219"/>
      <c r="H84" s="219"/>
      <c r="I84" s="219"/>
      <c r="J84" s="219"/>
      <c r="K84" s="219"/>
      <c r="L84" s="219"/>
      <c r="M84" s="174"/>
      <c r="AG84" s="3">
        <v>19</v>
      </c>
    </row>
    <row r="85" spans="1:33" ht="35.65" customHeight="1">
      <c r="A85" s="171"/>
      <c r="B85" s="171"/>
      <c r="D85" s="6"/>
      <c r="E85" s="36"/>
      <c r="F85" s="7" t="s">
        <v>14</v>
      </c>
      <c r="G85" s="7" t="s">
        <v>14</v>
      </c>
      <c r="H85" s="210" t="s">
        <v>14</v>
      </c>
      <c r="I85" s="211"/>
      <c r="J85" s="7" t="s">
        <v>14</v>
      </c>
      <c r="K85" s="7" t="s">
        <v>14</v>
      </c>
      <c r="L85" s="186" t="s">
        <v>122</v>
      </c>
      <c r="M85" s="174"/>
      <c r="AG85" s="3">
        <v>34</v>
      </c>
    </row>
    <row r="86" spans="1:33" ht="19.899999999999999" customHeight="1">
      <c r="A86" s="171"/>
      <c r="B86" s="171"/>
      <c r="D86" s="6"/>
      <c r="E86" s="50" t="s">
        <v>9</v>
      </c>
      <c r="F86" s="219" t="s">
        <v>62</v>
      </c>
      <c r="G86" s="219"/>
      <c r="H86" s="219"/>
      <c r="I86" s="219"/>
      <c r="J86" s="219"/>
      <c r="K86" s="219"/>
      <c r="L86" s="219"/>
      <c r="M86" s="174"/>
      <c r="AG86" s="3">
        <v>19</v>
      </c>
    </row>
    <row r="87" spans="1:33" s="3" customFormat="1" ht="60.75" hidden="1" customHeight="1">
      <c r="A87" s="171" t="s">
        <v>12</v>
      </c>
      <c r="B87" s="171" t="s">
        <v>13</v>
      </c>
      <c r="C87" s="167"/>
      <c r="D87" s="199"/>
      <c r="E87" s="201"/>
      <c r="F87" s="202" t="e">
        <f>INDEX(PT_DIFFERENTIATION_VTAR,MATCH(A87,PT_DIFFERENTIATION_VTAR_ID,0))</f>
        <v>#REF!</v>
      </c>
      <c r="G87" s="200" t="e">
        <f>INDEX(PT_DIFFERENTIATION_NTAR,MATCH(B87,PT_DIFFERENTIATION_NTAR_ID,0))</f>
        <v>#REF!</v>
      </c>
      <c r="H87" s="52"/>
      <c r="I87" s="16"/>
      <c r="J87" s="17"/>
      <c r="K87" s="24"/>
      <c r="L87" s="52" t="s">
        <v>14</v>
      </c>
      <c r="M87" s="174"/>
      <c r="N87" s="4"/>
      <c r="O87" s="4"/>
      <c r="AG87" s="3">
        <v>0</v>
      </c>
    </row>
    <row r="88" spans="1:33" s="3" customFormat="1" ht="18.75" hidden="1" customHeight="1">
      <c r="A88" s="171"/>
      <c r="B88" s="171"/>
      <c r="C88" s="167" t="s">
        <v>17</v>
      </c>
      <c r="D88" s="199"/>
      <c r="E88" s="201"/>
      <c r="F88" s="202"/>
      <c r="G88" s="200"/>
      <c r="H88" s="175"/>
      <c r="I88" s="176" t="s">
        <v>16</v>
      </c>
      <c r="J88" s="177"/>
      <c r="K88" s="175"/>
      <c r="L88" s="178"/>
      <c r="M88" s="174"/>
      <c r="N88" s="4"/>
      <c r="O88" s="4"/>
      <c r="AG88" s="3">
        <v>0</v>
      </c>
    </row>
    <row r="89" spans="1:33" s="3" customFormat="1" ht="0.75" hidden="1" customHeight="1">
      <c r="A89" s="171"/>
      <c r="B89" s="171"/>
      <c r="C89" s="167" t="s">
        <v>63</v>
      </c>
      <c r="D89" s="199"/>
      <c r="E89" s="201"/>
      <c r="F89" s="202"/>
      <c r="G89" s="185"/>
      <c r="H89" s="175"/>
      <c r="I89" s="176"/>
      <c r="J89" s="177"/>
      <c r="K89" s="175"/>
      <c r="L89" s="178"/>
      <c r="M89" s="174"/>
      <c r="N89" s="4"/>
      <c r="O89" s="4"/>
      <c r="AG89" s="3">
        <v>0</v>
      </c>
    </row>
    <row r="90" spans="1:33" s="3" customFormat="1" ht="45" hidden="1" customHeight="1">
      <c r="A90" s="171" t="s">
        <v>24</v>
      </c>
      <c r="B90" s="171" t="s">
        <v>25</v>
      </c>
      <c r="C90" s="167"/>
      <c r="D90" s="199"/>
      <c r="E90" s="201"/>
      <c r="F90" s="202" t="e">
        <f>INDEX(PT_DIFFERENTIATION_VTAR,MATCH(A90,PT_DIFFERENTIATION_VTAR_ID,0))</f>
        <v>#REF!</v>
      </c>
      <c r="G90" s="200" t="e">
        <f>INDEX(PT_DIFFERENTIATION_NTAR,MATCH(B90,PT_DIFFERENTIATION_NTAR_ID,0))</f>
        <v>#REF!</v>
      </c>
      <c r="H90" s="52"/>
      <c r="I90" s="16"/>
      <c r="J90" s="17"/>
      <c r="K90" s="24"/>
      <c r="L90" s="52" t="s">
        <v>14</v>
      </c>
      <c r="M90" s="174"/>
      <c r="N90" s="4"/>
      <c r="O90" s="4"/>
      <c r="AG90" s="3">
        <v>0</v>
      </c>
    </row>
    <row r="91" spans="1:33" s="3" customFormat="1" ht="18.75" hidden="1" customHeight="1">
      <c r="A91" s="171"/>
      <c r="B91" s="171"/>
      <c r="C91" s="167" t="s">
        <v>17</v>
      </c>
      <c r="D91" s="199"/>
      <c r="E91" s="201"/>
      <c r="F91" s="202"/>
      <c r="G91" s="200"/>
      <c r="H91" s="175"/>
      <c r="I91" s="176" t="s">
        <v>16</v>
      </c>
      <c r="J91" s="177"/>
      <c r="K91" s="175"/>
      <c r="L91" s="178"/>
      <c r="M91" s="174"/>
      <c r="N91" s="4"/>
      <c r="O91" s="4"/>
      <c r="AG91" s="3">
        <v>0</v>
      </c>
    </row>
    <row r="92" spans="1:33" s="3" customFormat="1" ht="0.75" hidden="1" customHeight="1">
      <c r="A92" s="171"/>
      <c r="B92" s="171"/>
      <c r="C92" s="167" t="s">
        <v>63</v>
      </c>
      <c r="D92" s="199"/>
      <c r="E92" s="201"/>
      <c r="F92" s="202"/>
      <c r="G92" s="185"/>
      <c r="H92" s="175"/>
      <c r="I92" s="176"/>
      <c r="J92" s="177"/>
      <c r="K92" s="175"/>
      <c r="L92" s="178"/>
      <c r="M92" s="174"/>
      <c r="N92" s="4"/>
      <c r="O92" s="4"/>
      <c r="AG92" s="3">
        <v>0</v>
      </c>
    </row>
    <row r="93" spans="1:33" s="3" customFormat="1" ht="45" hidden="1" customHeight="1">
      <c r="A93" s="171" t="s">
        <v>26</v>
      </c>
      <c r="B93" s="171" t="s">
        <v>27</v>
      </c>
      <c r="C93" s="167"/>
      <c r="D93" s="199"/>
      <c r="E93" s="201"/>
      <c r="F93" s="202" t="e">
        <f>INDEX(PT_DIFFERENTIATION_VTAR,MATCH(A93,PT_DIFFERENTIATION_VTAR_ID,0))</f>
        <v>#REF!</v>
      </c>
      <c r="G93" s="200" t="e">
        <f>INDEX(PT_DIFFERENTIATION_NTAR,MATCH(B93,PT_DIFFERENTIATION_NTAR_ID,0))</f>
        <v>#REF!</v>
      </c>
      <c r="H93" s="52"/>
      <c r="I93" s="16"/>
      <c r="J93" s="17"/>
      <c r="K93" s="24"/>
      <c r="L93" s="52" t="s">
        <v>14</v>
      </c>
      <c r="M93" s="174"/>
      <c r="N93" s="4"/>
      <c r="O93" s="4"/>
      <c r="AG93" s="3">
        <v>0</v>
      </c>
    </row>
    <row r="94" spans="1:33" s="3" customFormat="1" ht="18.75" hidden="1" customHeight="1">
      <c r="A94" s="171"/>
      <c r="B94" s="171"/>
      <c r="C94" s="167" t="s">
        <v>17</v>
      </c>
      <c r="D94" s="199"/>
      <c r="E94" s="201"/>
      <c r="F94" s="202"/>
      <c r="G94" s="200"/>
      <c r="H94" s="175"/>
      <c r="I94" s="176" t="s">
        <v>16</v>
      </c>
      <c r="J94" s="177"/>
      <c r="K94" s="175"/>
      <c r="L94" s="178"/>
      <c r="M94" s="174"/>
      <c r="N94" s="4"/>
      <c r="O94" s="4"/>
      <c r="AG94" s="3">
        <v>0</v>
      </c>
    </row>
    <row r="95" spans="1:33" s="3" customFormat="1" ht="0.75" hidden="1" customHeight="1">
      <c r="A95" s="171"/>
      <c r="B95" s="171"/>
      <c r="C95" s="167" t="s">
        <v>63</v>
      </c>
      <c r="D95" s="199"/>
      <c r="E95" s="201"/>
      <c r="F95" s="202"/>
      <c r="G95" s="185"/>
      <c r="H95" s="175"/>
      <c r="I95" s="176"/>
      <c r="J95" s="177"/>
      <c r="K95" s="175"/>
      <c r="L95" s="178"/>
      <c r="M95" s="174"/>
      <c r="N95" s="4"/>
      <c r="O95" s="4"/>
      <c r="AG95" s="3">
        <v>0</v>
      </c>
    </row>
    <row r="96" spans="1:33" s="3" customFormat="1" ht="45" hidden="1" customHeight="1">
      <c r="A96" s="171" t="s">
        <v>28</v>
      </c>
      <c r="B96" s="171" t="s">
        <v>29</v>
      </c>
      <c r="C96" s="167"/>
      <c r="D96" s="199"/>
      <c r="E96" s="201"/>
      <c r="F96" s="202" t="e">
        <f>INDEX(PT_DIFFERENTIATION_VTAR,MATCH(A96,PT_DIFFERENTIATION_VTAR_ID,0))</f>
        <v>#REF!</v>
      </c>
      <c r="G96" s="200" t="e">
        <f>INDEX(PT_DIFFERENTIATION_NTAR,MATCH(B96,PT_DIFFERENTIATION_NTAR_ID,0))</f>
        <v>#REF!</v>
      </c>
      <c r="H96" s="52"/>
      <c r="I96" s="16"/>
      <c r="J96" s="17"/>
      <c r="K96" s="24"/>
      <c r="L96" s="52" t="s">
        <v>14</v>
      </c>
      <c r="M96" s="174"/>
      <c r="N96" s="4"/>
      <c r="O96" s="4"/>
      <c r="AG96" s="3">
        <v>0</v>
      </c>
    </row>
    <row r="97" spans="1:33" s="3" customFormat="1" ht="18.75" hidden="1" customHeight="1">
      <c r="A97" s="171"/>
      <c r="B97" s="171"/>
      <c r="C97" s="167" t="s">
        <v>17</v>
      </c>
      <c r="D97" s="199"/>
      <c r="E97" s="201"/>
      <c r="F97" s="202"/>
      <c r="G97" s="200"/>
      <c r="H97" s="175"/>
      <c r="I97" s="176" t="s">
        <v>16</v>
      </c>
      <c r="J97" s="177"/>
      <c r="K97" s="175"/>
      <c r="L97" s="178"/>
      <c r="M97" s="174"/>
      <c r="N97" s="4"/>
      <c r="O97" s="4"/>
      <c r="AG97" s="3">
        <v>0</v>
      </c>
    </row>
    <row r="98" spans="1:33" s="3" customFormat="1" ht="0.75" hidden="1" customHeight="1">
      <c r="A98" s="171"/>
      <c r="B98" s="171"/>
      <c r="C98" s="167" t="s">
        <v>63</v>
      </c>
      <c r="D98" s="199"/>
      <c r="E98" s="201"/>
      <c r="F98" s="202"/>
      <c r="G98" s="185"/>
      <c r="H98" s="175"/>
      <c r="I98" s="176"/>
      <c r="J98" s="177"/>
      <c r="K98" s="175"/>
      <c r="L98" s="178"/>
      <c r="M98" s="174"/>
      <c r="N98" s="4"/>
      <c r="O98" s="4"/>
      <c r="AG98" s="3">
        <v>0</v>
      </c>
    </row>
    <row r="99" spans="1:33" s="3" customFormat="1" ht="18.75" hidden="1" customHeight="1">
      <c r="A99" s="171" t="s">
        <v>30</v>
      </c>
      <c r="B99" s="171" t="s">
        <v>31</v>
      </c>
      <c r="C99" s="167"/>
      <c r="D99" s="199"/>
      <c r="E99" s="201"/>
      <c r="F99" s="202" t="e">
        <f>INDEX(PT_DIFFERENTIATION_VTAR,MATCH(A99,PT_DIFFERENTIATION_VTAR_ID,0))</f>
        <v>#REF!</v>
      </c>
      <c r="G99" s="200" t="e">
        <f>INDEX(PT_DIFFERENTIATION_NTAR,MATCH(B99,PT_DIFFERENTIATION_NTAR_ID,0))</f>
        <v>#REF!</v>
      </c>
      <c r="H99" s="52"/>
      <c r="I99" s="16"/>
      <c r="J99" s="17"/>
      <c r="K99" s="24"/>
      <c r="L99" s="52" t="s">
        <v>14</v>
      </c>
      <c r="M99" s="174"/>
      <c r="N99" s="4"/>
      <c r="O99" s="4"/>
      <c r="AG99" s="3">
        <v>0</v>
      </c>
    </row>
    <row r="100" spans="1:33" s="3" customFormat="1" ht="18.75" hidden="1" customHeight="1">
      <c r="A100" s="171"/>
      <c r="B100" s="171"/>
      <c r="C100" s="167" t="s">
        <v>17</v>
      </c>
      <c r="D100" s="199"/>
      <c r="E100" s="201"/>
      <c r="F100" s="202"/>
      <c r="G100" s="200"/>
      <c r="H100" s="175"/>
      <c r="I100" s="176" t="s">
        <v>16</v>
      </c>
      <c r="J100" s="177"/>
      <c r="K100" s="175"/>
      <c r="L100" s="178"/>
      <c r="M100" s="174"/>
      <c r="N100" s="4"/>
      <c r="O100" s="4"/>
      <c r="AG100" s="3">
        <v>0</v>
      </c>
    </row>
    <row r="101" spans="1:33" s="3" customFormat="1" ht="0.75" hidden="1" customHeight="1">
      <c r="A101" s="171"/>
      <c r="B101" s="171"/>
      <c r="C101" s="167" t="s">
        <v>63</v>
      </c>
      <c r="D101" s="199"/>
      <c r="E101" s="201"/>
      <c r="F101" s="202"/>
      <c r="G101" s="185"/>
      <c r="H101" s="175"/>
      <c r="I101" s="176"/>
      <c r="J101" s="177"/>
      <c r="K101" s="175"/>
      <c r="L101" s="178"/>
      <c r="M101" s="174"/>
      <c r="N101" s="4"/>
      <c r="O101" s="4"/>
      <c r="AG101" s="3">
        <v>0</v>
      </c>
    </row>
    <row r="102" spans="1:33" s="3" customFormat="1" ht="18.75" hidden="1" customHeight="1">
      <c r="A102" s="171" t="s">
        <v>32</v>
      </c>
      <c r="B102" s="171" t="s">
        <v>33</v>
      </c>
      <c r="C102" s="167"/>
      <c r="D102" s="199"/>
      <c r="E102" s="201"/>
      <c r="F102" s="202" t="e">
        <f>INDEX(PT_DIFFERENTIATION_VTAR,MATCH(A102,PT_DIFFERENTIATION_VTAR_ID,0))</f>
        <v>#REF!</v>
      </c>
      <c r="G102" s="200" t="e">
        <f>INDEX(PT_DIFFERENTIATION_NTAR,MATCH(B102,PT_DIFFERENTIATION_NTAR_ID,0))</f>
        <v>#REF!</v>
      </c>
      <c r="H102" s="52"/>
      <c r="I102" s="16"/>
      <c r="J102" s="17"/>
      <c r="K102" s="24"/>
      <c r="L102" s="52" t="s">
        <v>14</v>
      </c>
      <c r="M102" s="174"/>
      <c r="N102" s="4"/>
      <c r="O102" s="4"/>
      <c r="AG102" s="3">
        <v>0</v>
      </c>
    </row>
    <row r="103" spans="1:33" s="3" customFormat="1" ht="18.75" hidden="1" customHeight="1">
      <c r="A103" s="171"/>
      <c r="B103" s="171"/>
      <c r="C103" s="167" t="s">
        <v>17</v>
      </c>
      <c r="D103" s="199"/>
      <c r="E103" s="201"/>
      <c r="F103" s="202"/>
      <c r="G103" s="200"/>
      <c r="H103" s="175"/>
      <c r="I103" s="176" t="s">
        <v>16</v>
      </c>
      <c r="J103" s="177"/>
      <c r="K103" s="175"/>
      <c r="L103" s="178"/>
      <c r="M103" s="174"/>
      <c r="N103" s="4"/>
      <c r="O103" s="4"/>
      <c r="AG103" s="3">
        <v>0</v>
      </c>
    </row>
    <row r="104" spans="1:33" s="3" customFormat="1" ht="0.75" hidden="1" customHeight="1">
      <c r="A104" s="171"/>
      <c r="B104" s="171"/>
      <c r="C104" s="167" t="s">
        <v>63</v>
      </c>
      <c r="D104" s="199"/>
      <c r="E104" s="201"/>
      <c r="F104" s="202"/>
      <c r="G104" s="185"/>
      <c r="H104" s="175"/>
      <c r="I104" s="176"/>
      <c r="J104" s="177"/>
      <c r="K104" s="175"/>
      <c r="L104" s="178"/>
      <c r="M104" s="174"/>
      <c r="N104" s="4"/>
      <c r="O104" s="4"/>
      <c r="AG104" s="3">
        <v>0</v>
      </c>
    </row>
    <row r="105" spans="1:33" s="3" customFormat="1" ht="18.75" hidden="1" customHeight="1">
      <c r="A105" s="171" t="s">
        <v>34</v>
      </c>
      <c r="B105" s="171" t="s">
        <v>35</v>
      </c>
      <c r="C105" s="167"/>
      <c r="D105" s="199"/>
      <c r="E105" s="201"/>
      <c r="F105" s="202" t="e">
        <f>INDEX(PT_DIFFERENTIATION_VTAR,MATCH(A105,PT_DIFFERENTIATION_VTAR_ID,0))</f>
        <v>#REF!</v>
      </c>
      <c r="G105" s="200" t="e">
        <f>INDEX(PT_DIFFERENTIATION_NTAR,MATCH(B105,PT_DIFFERENTIATION_NTAR_ID,0))</f>
        <v>#REF!</v>
      </c>
      <c r="H105" s="52"/>
      <c r="I105" s="16"/>
      <c r="J105" s="17"/>
      <c r="K105" s="24"/>
      <c r="L105" s="52" t="s">
        <v>14</v>
      </c>
      <c r="M105" s="174"/>
      <c r="N105" s="4"/>
      <c r="O105" s="4"/>
      <c r="AG105" s="3">
        <v>0</v>
      </c>
    </row>
    <row r="106" spans="1:33" s="3" customFormat="1" ht="18.75" hidden="1" customHeight="1">
      <c r="A106" s="171"/>
      <c r="B106" s="171"/>
      <c r="C106" s="167" t="s">
        <v>17</v>
      </c>
      <c r="D106" s="199"/>
      <c r="E106" s="201"/>
      <c r="F106" s="202"/>
      <c r="G106" s="200"/>
      <c r="H106" s="175"/>
      <c r="I106" s="176" t="s">
        <v>16</v>
      </c>
      <c r="J106" s="177"/>
      <c r="K106" s="175"/>
      <c r="L106" s="178"/>
      <c r="M106" s="174"/>
      <c r="N106" s="4"/>
      <c r="O106" s="4"/>
      <c r="AG106" s="3">
        <v>0</v>
      </c>
    </row>
    <row r="107" spans="1:33" s="3" customFormat="1" ht="0.75" hidden="1" customHeight="1">
      <c r="A107" s="171"/>
      <c r="B107" s="171"/>
      <c r="C107" s="167" t="s">
        <v>63</v>
      </c>
      <c r="D107" s="199"/>
      <c r="E107" s="201"/>
      <c r="F107" s="202"/>
      <c r="G107" s="185"/>
      <c r="H107" s="175"/>
      <c r="I107" s="176"/>
      <c r="J107" s="177"/>
      <c r="K107" s="175"/>
      <c r="L107" s="178"/>
      <c r="M107" s="174"/>
      <c r="N107" s="4"/>
      <c r="O107" s="4"/>
      <c r="AG107" s="3">
        <v>0</v>
      </c>
    </row>
    <row r="108" spans="1:33" s="3" customFormat="1" ht="18.75" hidden="1" customHeight="1">
      <c r="A108" s="171" t="s">
        <v>36</v>
      </c>
      <c r="B108" s="171" t="s">
        <v>37</v>
      </c>
      <c r="C108" s="167"/>
      <c r="D108" s="199"/>
      <c r="E108" s="201"/>
      <c r="F108" s="202" t="e">
        <f>INDEX(PT_DIFFERENTIATION_VTAR,MATCH(A108,PT_DIFFERENTIATION_VTAR_ID,0))</f>
        <v>#REF!</v>
      </c>
      <c r="G108" s="200" t="e">
        <f>INDEX(PT_DIFFERENTIATION_NTAR,MATCH(B108,PT_DIFFERENTIATION_NTAR_ID,0))</f>
        <v>#REF!</v>
      </c>
      <c r="H108" s="52"/>
      <c r="I108" s="16"/>
      <c r="J108" s="17"/>
      <c r="K108" s="24"/>
      <c r="L108" s="52" t="s">
        <v>14</v>
      </c>
      <c r="M108" s="174"/>
      <c r="N108" s="4"/>
      <c r="O108" s="4"/>
      <c r="AG108" s="3">
        <v>0</v>
      </c>
    </row>
    <row r="109" spans="1:33" s="3" customFormat="1" ht="18.75" hidden="1" customHeight="1">
      <c r="A109" s="171"/>
      <c r="B109" s="171"/>
      <c r="C109" s="167" t="s">
        <v>17</v>
      </c>
      <c r="D109" s="199"/>
      <c r="E109" s="201"/>
      <c r="F109" s="202"/>
      <c r="G109" s="200"/>
      <c r="H109" s="175"/>
      <c r="I109" s="176" t="s">
        <v>16</v>
      </c>
      <c r="J109" s="177"/>
      <c r="K109" s="175"/>
      <c r="L109" s="178"/>
      <c r="M109" s="174"/>
      <c r="N109" s="4"/>
      <c r="O109" s="4"/>
      <c r="AG109" s="3">
        <v>0</v>
      </c>
    </row>
    <row r="110" spans="1:33" s="3" customFormat="1" ht="0.75" hidden="1" customHeight="1">
      <c r="A110" s="171"/>
      <c r="B110" s="171"/>
      <c r="C110" s="167" t="s">
        <v>63</v>
      </c>
      <c r="D110" s="199"/>
      <c r="E110" s="201"/>
      <c r="F110" s="202"/>
      <c r="G110" s="185"/>
      <c r="H110" s="175"/>
      <c r="I110" s="176"/>
      <c r="J110" s="177"/>
      <c r="K110" s="175"/>
      <c r="L110" s="178"/>
      <c r="M110" s="174"/>
      <c r="N110" s="4"/>
      <c r="O110" s="4"/>
      <c r="AG110" s="3">
        <v>0</v>
      </c>
    </row>
    <row r="111" spans="1:33" s="3" customFormat="1" ht="18.75" hidden="1" customHeight="1">
      <c r="A111" s="171" t="s">
        <v>178</v>
      </c>
      <c r="B111" s="171" t="s">
        <v>179</v>
      </c>
      <c r="C111" s="167"/>
      <c r="D111" s="199"/>
      <c r="E111" s="201"/>
      <c r="F111" s="202" t="e">
        <f>INDEX(PT_DIFFERENTIATION_VTAR,MATCH(A111,PT_DIFFERENTIATION_VTAR_ID,0))</f>
        <v>#REF!</v>
      </c>
      <c r="G111" s="200" t="e">
        <f>INDEX(PT_DIFFERENTIATION_NTAR,MATCH(B111,PT_DIFFERENTIATION_NTAR_ID,0))</f>
        <v>#REF!</v>
      </c>
      <c r="H111" s="52"/>
      <c r="I111" s="16"/>
      <c r="J111" s="17"/>
      <c r="K111" s="24"/>
      <c r="L111" s="52" t="s">
        <v>14</v>
      </c>
      <c r="M111" s="174"/>
      <c r="N111" s="4"/>
      <c r="O111" s="4"/>
      <c r="AG111" s="3">
        <v>0</v>
      </c>
    </row>
    <row r="112" spans="1:33" s="3" customFormat="1" ht="18.75" hidden="1" customHeight="1">
      <c r="A112" s="171"/>
      <c r="B112" s="171"/>
      <c r="C112" s="167" t="s">
        <v>17</v>
      </c>
      <c r="D112" s="199"/>
      <c r="E112" s="201"/>
      <c r="F112" s="202"/>
      <c r="G112" s="200"/>
      <c r="H112" s="175"/>
      <c r="I112" s="176" t="s">
        <v>16</v>
      </c>
      <c r="J112" s="177"/>
      <c r="K112" s="175"/>
      <c r="L112" s="178"/>
      <c r="M112" s="174"/>
      <c r="N112" s="4"/>
      <c r="O112" s="4"/>
      <c r="AG112" s="3">
        <v>0</v>
      </c>
    </row>
    <row r="113" spans="1:33" s="3" customFormat="1" ht="0.75" hidden="1" customHeight="1">
      <c r="A113" s="171"/>
      <c r="B113" s="171"/>
      <c r="C113" s="167" t="s">
        <v>63</v>
      </c>
      <c r="D113" s="199"/>
      <c r="E113" s="201"/>
      <c r="F113" s="202"/>
      <c r="G113" s="185"/>
      <c r="H113" s="175"/>
      <c r="I113" s="176"/>
      <c r="J113" s="177"/>
      <c r="K113" s="175"/>
      <c r="L113" s="178"/>
      <c r="M113" s="174"/>
      <c r="N113" s="4"/>
      <c r="O113" s="4"/>
      <c r="AG113" s="3">
        <v>0</v>
      </c>
    </row>
    <row r="114" spans="1:33" s="3" customFormat="1" ht="21.6" customHeight="1">
      <c r="A114" s="171" t="s">
        <v>38</v>
      </c>
      <c r="B114" s="171" t="s">
        <v>39</v>
      </c>
      <c r="C114" s="167"/>
      <c r="D114" s="199"/>
      <c r="E114" s="201"/>
      <c r="F114" s="202" t="s">
        <v>124</v>
      </c>
      <c r="G114" s="200" t="s">
        <v>182</v>
      </c>
      <c r="H114" s="52"/>
      <c r="I114" s="16">
        <v>45658</v>
      </c>
      <c r="J114" s="17">
        <v>46022</v>
      </c>
      <c r="K114" s="24">
        <v>1506136.43</v>
      </c>
      <c r="L114" s="52" t="s">
        <v>14</v>
      </c>
      <c r="M114" s="174"/>
      <c r="N114" s="4"/>
      <c r="O114" s="4"/>
      <c r="AG114" s="3">
        <v>0</v>
      </c>
    </row>
    <row r="115" spans="1:33" s="3" customFormat="1" ht="21.6" customHeight="1">
      <c r="A115" s="171"/>
      <c r="B115" s="171"/>
      <c r="C115" s="167"/>
      <c r="D115" s="223"/>
      <c r="E115" s="224"/>
      <c r="F115" s="224"/>
      <c r="G115" s="224"/>
      <c r="H115" s="7" t="s">
        <v>0</v>
      </c>
      <c r="I115" s="16">
        <v>46023</v>
      </c>
      <c r="J115" s="17">
        <v>46387</v>
      </c>
      <c r="K115" s="24">
        <v>1678594.35</v>
      </c>
      <c r="L115" s="52" t="s">
        <v>14</v>
      </c>
      <c r="M115" s="174"/>
      <c r="N115" s="4"/>
      <c r="O115" s="4"/>
      <c r="AG115" s="3">
        <v>0</v>
      </c>
    </row>
    <row r="116" spans="1:33" s="3" customFormat="1" ht="21.6" customHeight="1">
      <c r="A116" s="171"/>
      <c r="B116" s="171"/>
      <c r="C116" s="167"/>
      <c r="D116" s="223"/>
      <c r="E116" s="224"/>
      <c r="F116" s="224"/>
      <c r="G116" s="224"/>
      <c r="H116" s="7" t="s">
        <v>0</v>
      </c>
      <c r="I116" s="16">
        <v>46388</v>
      </c>
      <c r="J116" s="17">
        <v>46752</v>
      </c>
      <c r="K116" s="24">
        <v>1813205.82</v>
      </c>
      <c r="L116" s="52" t="s">
        <v>14</v>
      </c>
      <c r="M116" s="174"/>
      <c r="N116" s="4"/>
      <c r="O116" s="4"/>
      <c r="AG116" s="3">
        <v>0</v>
      </c>
    </row>
    <row r="117" spans="1:33" s="3" customFormat="1" ht="21.6" customHeight="1">
      <c r="A117" s="171"/>
      <c r="B117" s="171"/>
      <c r="C117" s="167"/>
      <c r="D117" s="223"/>
      <c r="E117" s="224"/>
      <c r="F117" s="224"/>
      <c r="G117" s="224"/>
      <c r="H117" s="7" t="s">
        <v>0</v>
      </c>
      <c r="I117" s="16">
        <v>46753</v>
      </c>
      <c r="J117" s="17">
        <v>47118</v>
      </c>
      <c r="K117" s="24">
        <v>1949070.39</v>
      </c>
      <c r="L117" s="52" t="s">
        <v>14</v>
      </c>
      <c r="M117" s="174"/>
      <c r="N117" s="4"/>
      <c r="O117" s="4"/>
      <c r="AG117" s="3">
        <v>0</v>
      </c>
    </row>
    <row r="118" spans="1:33" s="3" customFormat="1" ht="21.6" customHeight="1">
      <c r="A118" s="171"/>
      <c r="B118" s="171"/>
      <c r="C118" s="167"/>
      <c r="D118" s="223"/>
      <c r="E118" s="224"/>
      <c r="F118" s="224"/>
      <c r="G118" s="224"/>
      <c r="H118" s="7" t="s">
        <v>0</v>
      </c>
      <c r="I118" s="16">
        <v>47119</v>
      </c>
      <c r="J118" s="17">
        <v>47483</v>
      </c>
      <c r="K118" s="24">
        <v>2071198.18</v>
      </c>
      <c r="L118" s="52" t="s">
        <v>14</v>
      </c>
      <c r="M118" s="174"/>
      <c r="N118" s="4"/>
      <c r="O118" s="4"/>
      <c r="AG118" s="3">
        <v>0</v>
      </c>
    </row>
    <row r="119" spans="1:33" s="3" customFormat="1" ht="21.6" customHeight="1">
      <c r="A119" s="171"/>
      <c r="B119" s="171"/>
      <c r="C119" s="167"/>
      <c r="D119" s="223"/>
      <c r="E119" s="224"/>
      <c r="F119" s="224"/>
      <c r="G119" s="224"/>
      <c r="H119" s="7" t="s">
        <v>0</v>
      </c>
      <c r="I119" s="16">
        <v>47484</v>
      </c>
      <c r="J119" s="17">
        <v>47848</v>
      </c>
      <c r="K119" s="24">
        <v>2213307.0299999998</v>
      </c>
      <c r="L119" s="52" t="s">
        <v>14</v>
      </c>
      <c r="M119" s="174"/>
      <c r="N119" s="4"/>
      <c r="O119" s="4"/>
      <c r="AG119" s="3">
        <v>0</v>
      </c>
    </row>
    <row r="120" spans="1:33" s="3" customFormat="1" ht="21.6" customHeight="1">
      <c r="A120" s="171"/>
      <c r="B120" s="171"/>
      <c r="C120" s="167"/>
      <c r="D120" s="223"/>
      <c r="E120" s="224"/>
      <c r="F120" s="224"/>
      <c r="G120" s="224"/>
      <c r="H120" s="7" t="s">
        <v>0</v>
      </c>
      <c r="I120" s="16">
        <v>47849</v>
      </c>
      <c r="J120" s="17">
        <v>48213</v>
      </c>
      <c r="K120" s="24">
        <v>2316670.4700000002</v>
      </c>
      <c r="L120" s="52" t="s">
        <v>14</v>
      </c>
      <c r="M120" s="174"/>
      <c r="N120" s="4"/>
      <c r="O120" s="4"/>
      <c r="AG120" s="3">
        <v>0</v>
      </c>
    </row>
    <row r="121" spans="1:33" s="3" customFormat="1" ht="21.6" customHeight="1">
      <c r="A121" s="171"/>
      <c r="B121" s="171"/>
      <c r="C121" s="167"/>
      <c r="D121" s="223"/>
      <c r="E121" s="224"/>
      <c r="F121" s="224"/>
      <c r="G121" s="224"/>
      <c r="H121" s="7" t="s">
        <v>0</v>
      </c>
      <c r="I121" s="16">
        <v>48214</v>
      </c>
      <c r="J121" s="17">
        <v>48579</v>
      </c>
      <c r="K121" s="24">
        <v>2409337.29</v>
      </c>
      <c r="L121" s="52" t="s">
        <v>14</v>
      </c>
      <c r="M121" s="174"/>
      <c r="N121" s="4"/>
      <c r="O121" s="4"/>
      <c r="AG121" s="3">
        <v>0</v>
      </c>
    </row>
    <row r="122" spans="1:33" s="3" customFormat="1" ht="21.6" customHeight="1">
      <c r="A122" s="171"/>
      <c r="B122" s="171"/>
      <c r="C122" s="167"/>
      <c r="D122" s="223"/>
      <c r="E122" s="224"/>
      <c r="F122" s="224"/>
      <c r="G122" s="224"/>
      <c r="H122" s="7" t="s">
        <v>0</v>
      </c>
      <c r="I122" s="16">
        <v>48580</v>
      </c>
      <c r="J122" s="17">
        <v>48944</v>
      </c>
      <c r="K122" s="24">
        <v>2505710.7799999998</v>
      </c>
      <c r="L122" s="52" t="s">
        <v>14</v>
      </c>
      <c r="M122" s="174"/>
      <c r="N122" s="4"/>
      <c r="O122" s="4"/>
      <c r="AG122" s="3">
        <v>0</v>
      </c>
    </row>
    <row r="123" spans="1:33" s="3" customFormat="1" ht="21.6" customHeight="1">
      <c r="A123" s="171"/>
      <c r="B123" s="171"/>
      <c r="C123" s="167"/>
      <c r="D123" s="223"/>
      <c r="E123" s="224"/>
      <c r="F123" s="224"/>
      <c r="G123" s="224"/>
      <c r="H123" s="7" t="s">
        <v>0</v>
      </c>
      <c r="I123" s="16">
        <v>48945</v>
      </c>
      <c r="J123" s="17">
        <v>49309</v>
      </c>
      <c r="K123" s="24">
        <v>2605939.2200000002</v>
      </c>
      <c r="L123" s="52" t="s">
        <v>14</v>
      </c>
      <c r="M123" s="174"/>
      <c r="N123" s="4"/>
      <c r="O123" s="4"/>
      <c r="AG123" s="3">
        <v>0</v>
      </c>
    </row>
    <row r="124" spans="1:33" s="3" customFormat="1" ht="21.6" customHeight="1">
      <c r="A124" s="171"/>
      <c r="B124" s="171"/>
      <c r="C124" s="167"/>
      <c r="D124" s="223"/>
      <c r="E124" s="224"/>
      <c r="F124" s="224"/>
      <c r="G124" s="224"/>
      <c r="H124" s="7" t="s">
        <v>0</v>
      </c>
      <c r="I124" s="16">
        <v>49310</v>
      </c>
      <c r="J124" s="17">
        <v>49674</v>
      </c>
      <c r="K124" s="24">
        <v>2710176.78</v>
      </c>
      <c r="L124" s="52" t="s">
        <v>14</v>
      </c>
      <c r="M124" s="174"/>
      <c r="N124" s="4"/>
      <c r="O124" s="4"/>
      <c r="AG124" s="3">
        <v>0</v>
      </c>
    </row>
    <row r="125" spans="1:33" s="3" customFormat="1" ht="21.6" customHeight="1">
      <c r="A125" s="171"/>
      <c r="B125" s="171"/>
      <c r="C125" s="167"/>
      <c r="D125" s="223"/>
      <c r="E125" s="224"/>
      <c r="F125" s="224"/>
      <c r="G125" s="224"/>
      <c r="H125" s="7" t="s">
        <v>0</v>
      </c>
      <c r="I125" s="16">
        <v>49675</v>
      </c>
      <c r="J125" s="17">
        <v>50040</v>
      </c>
      <c r="K125" s="24">
        <v>2818583.86</v>
      </c>
      <c r="L125" s="52" t="s">
        <v>14</v>
      </c>
      <c r="M125" s="174"/>
      <c r="N125" s="4"/>
      <c r="O125" s="4"/>
      <c r="AG125" s="3">
        <v>0</v>
      </c>
    </row>
    <row r="126" spans="1:33" s="3" customFormat="1" ht="21.6" customHeight="1">
      <c r="A126" s="171"/>
      <c r="B126" s="171"/>
      <c r="C126" s="167"/>
      <c r="D126" s="223"/>
      <c r="E126" s="224"/>
      <c r="F126" s="224"/>
      <c r="G126" s="224"/>
      <c r="H126" s="7" t="s">
        <v>0</v>
      </c>
      <c r="I126" s="16">
        <v>50041</v>
      </c>
      <c r="J126" s="17">
        <v>50405</v>
      </c>
      <c r="K126" s="24">
        <v>2931327.21</v>
      </c>
      <c r="L126" s="52" t="s">
        <v>14</v>
      </c>
      <c r="M126" s="174"/>
      <c r="N126" s="4"/>
      <c r="O126" s="4"/>
      <c r="AG126" s="3">
        <v>0</v>
      </c>
    </row>
    <row r="127" spans="1:33" s="3" customFormat="1" ht="21.6" customHeight="1">
      <c r="A127" s="171"/>
      <c r="B127" s="171"/>
      <c r="C127" s="167"/>
      <c r="D127" s="223"/>
      <c r="E127" s="224"/>
      <c r="F127" s="224"/>
      <c r="G127" s="224"/>
      <c r="H127" s="7" t="s">
        <v>0</v>
      </c>
      <c r="I127" s="16">
        <v>50406</v>
      </c>
      <c r="J127" s="17">
        <v>50770</v>
      </c>
      <c r="K127" s="24">
        <v>3048580.3</v>
      </c>
      <c r="L127" s="52" t="s">
        <v>14</v>
      </c>
      <c r="M127" s="174"/>
      <c r="N127" s="4"/>
      <c r="O127" s="4"/>
      <c r="AG127" s="3">
        <v>0</v>
      </c>
    </row>
    <row r="128" spans="1:33" s="3" customFormat="1" ht="21.6" customHeight="1">
      <c r="A128" s="171"/>
      <c r="B128" s="171"/>
      <c r="C128" s="167"/>
      <c r="D128" s="223"/>
      <c r="E128" s="224"/>
      <c r="F128" s="224"/>
      <c r="G128" s="224"/>
      <c r="H128" s="7" t="s">
        <v>0</v>
      </c>
      <c r="I128" s="16">
        <v>50771</v>
      </c>
      <c r="J128" s="17">
        <v>51135</v>
      </c>
      <c r="K128" s="24">
        <v>3163416.91</v>
      </c>
      <c r="L128" s="52" t="s">
        <v>14</v>
      </c>
      <c r="M128" s="174"/>
      <c r="N128" s="4"/>
      <c r="O128" s="4"/>
      <c r="AG128" s="3">
        <v>0</v>
      </c>
    </row>
    <row r="129" spans="1:33" s="3" customFormat="1" ht="21.6" customHeight="1">
      <c r="A129" s="171"/>
      <c r="B129" s="171"/>
      <c r="C129" s="167"/>
      <c r="D129" s="223"/>
      <c r="E129" s="224"/>
      <c r="F129" s="224"/>
      <c r="G129" s="224"/>
      <c r="H129" s="7" t="s">
        <v>0</v>
      </c>
      <c r="I129" s="16">
        <v>51136</v>
      </c>
      <c r="J129" s="17">
        <v>51501</v>
      </c>
      <c r="K129" s="24">
        <v>3280892.73</v>
      </c>
      <c r="L129" s="52" t="s">
        <v>14</v>
      </c>
      <c r="M129" s="174"/>
      <c r="N129" s="4"/>
      <c r="O129" s="4"/>
      <c r="AG129" s="3">
        <v>0</v>
      </c>
    </row>
    <row r="130" spans="1:33" s="3" customFormat="1" ht="18.75" customHeight="1">
      <c r="A130" s="171"/>
      <c r="B130" s="171"/>
      <c r="C130" s="167" t="s">
        <v>17</v>
      </c>
      <c r="D130" s="199"/>
      <c r="E130" s="201"/>
      <c r="F130" s="202"/>
      <c r="G130" s="200"/>
      <c r="H130" s="175"/>
      <c r="I130" s="176" t="s">
        <v>16</v>
      </c>
      <c r="J130" s="177"/>
      <c r="K130" s="175"/>
      <c r="L130" s="178"/>
      <c r="M130" s="174"/>
      <c r="N130" s="4"/>
      <c r="O130" s="4"/>
      <c r="AG130" s="3">
        <v>0</v>
      </c>
    </row>
    <row r="131" spans="1:33" s="3" customFormat="1" ht="0.75" customHeight="1">
      <c r="A131" s="171"/>
      <c r="B131" s="171"/>
      <c r="C131" s="167" t="s">
        <v>63</v>
      </c>
      <c r="D131" s="199"/>
      <c r="E131" s="201"/>
      <c r="F131" s="202"/>
      <c r="G131" s="185"/>
      <c r="H131" s="175"/>
      <c r="I131" s="176"/>
      <c r="J131" s="177"/>
      <c r="K131" s="175"/>
      <c r="L131" s="178"/>
      <c r="M131" s="174"/>
      <c r="N131" s="4"/>
      <c r="O131" s="4"/>
      <c r="AG131" s="3">
        <v>0</v>
      </c>
    </row>
    <row r="132" spans="1:33" s="3" customFormat="1" ht="18.75" hidden="1" customHeight="1">
      <c r="A132" s="171" t="s">
        <v>41</v>
      </c>
      <c r="B132" s="171" t="s">
        <v>42</v>
      </c>
      <c r="C132" s="167"/>
      <c r="D132" s="199"/>
      <c r="E132" s="201"/>
      <c r="F132" s="202" t="e">
        <f>INDEX(PT_DIFFERENTIATION_VTAR,MATCH(A132,PT_DIFFERENTIATION_VTAR_ID,0))</f>
        <v>#REF!</v>
      </c>
      <c r="G132" s="200" t="e">
        <f>INDEX(PT_DIFFERENTIATION_NTAR,MATCH(B132,PT_DIFFERENTIATION_NTAR_ID,0))</f>
        <v>#REF!</v>
      </c>
      <c r="H132" s="52"/>
      <c r="I132" s="16"/>
      <c r="J132" s="17"/>
      <c r="K132" s="24"/>
      <c r="L132" s="52" t="s">
        <v>14</v>
      </c>
      <c r="M132" s="174"/>
      <c r="N132" s="4"/>
      <c r="O132" s="4"/>
      <c r="AG132" s="3">
        <v>0</v>
      </c>
    </row>
    <row r="133" spans="1:33" s="3" customFormat="1" ht="18.75" hidden="1" customHeight="1">
      <c r="A133" s="171"/>
      <c r="B133" s="171"/>
      <c r="C133" s="167" t="s">
        <v>17</v>
      </c>
      <c r="D133" s="199"/>
      <c r="E133" s="201"/>
      <c r="F133" s="202"/>
      <c r="G133" s="200"/>
      <c r="H133" s="175"/>
      <c r="I133" s="176" t="s">
        <v>16</v>
      </c>
      <c r="J133" s="177"/>
      <c r="K133" s="175"/>
      <c r="L133" s="178"/>
      <c r="M133" s="174"/>
      <c r="N133" s="4"/>
      <c r="O133" s="4"/>
      <c r="AG133" s="3">
        <v>0</v>
      </c>
    </row>
    <row r="134" spans="1:33" s="3" customFormat="1" ht="0.75" hidden="1" customHeight="1">
      <c r="A134" s="171"/>
      <c r="B134" s="171"/>
      <c r="C134" s="167" t="s">
        <v>63</v>
      </c>
      <c r="D134" s="199"/>
      <c r="E134" s="201"/>
      <c r="F134" s="202"/>
      <c r="G134" s="185"/>
      <c r="H134" s="175"/>
      <c r="I134" s="176"/>
      <c r="J134" s="177"/>
      <c r="K134" s="175"/>
      <c r="L134" s="178"/>
      <c r="M134" s="174"/>
      <c r="N134" s="4"/>
      <c r="O134" s="4"/>
      <c r="AG134" s="3">
        <v>0</v>
      </c>
    </row>
    <row r="135" spans="1:33" s="3" customFormat="1" ht="18.75" hidden="1" customHeight="1">
      <c r="A135" s="171" t="s">
        <v>43</v>
      </c>
      <c r="B135" s="171" t="s">
        <v>44</v>
      </c>
      <c r="C135" s="167"/>
      <c r="D135" s="199"/>
      <c r="E135" s="201"/>
      <c r="F135" s="202" t="e">
        <f>INDEX(PT_DIFFERENTIATION_VTAR,MATCH(A135,PT_DIFFERENTIATION_VTAR_ID,0))</f>
        <v>#REF!</v>
      </c>
      <c r="G135" s="200" t="e">
        <f>INDEX(PT_DIFFERENTIATION_NTAR,MATCH(B135,PT_DIFFERENTIATION_NTAR_ID,0))</f>
        <v>#REF!</v>
      </c>
      <c r="H135" s="52"/>
      <c r="I135" s="16"/>
      <c r="J135" s="17"/>
      <c r="K135" s="24"/>
      <c r="L135" s="52" t="s">
        <v>14</v>
      </c>
      <c r="M135" s="174"/>
      <c r="N135" s="4"/>
      <c r="O135" s="4"/>
      <c r="AG135" s="3">
        <v>0</v>
      </c>
    </row>
    <row r="136" spans="1:33" s="3" customFormat="1" ht="18.75" hidden="1" customHeight="1">
      <c r="A136" s="171"/>
      <c r="B136" s="171"/>
      <c r="C136" s="167" t="s">
        <v>17</v>
      </c>
      <c r="D136" s="199"/>
      <c r="E136" s="201"/>
      <c r="F136" s="202"/>
      <c r="G136" s="200"/>
      <c r="H136" s="175"/>
      <c r="I136" s="176" t="s">
        <v>16</v>
      </c>
      <c r="J136" s="177"/>
      <c r="K136" s="175"/>
      <c r="L136" s="178"/>
      <c r="M136" s="174"/>
      <c r="N136" s="4"/>
      <c r="O136" s="4"/>
      <c r="AG136" s="3">
        <v>0</v>
      </c>
    </row>
    <row r="137" spans="1:33" s="3" customFormat="1" ht="0.75" hidden="1" customHeight="1">
      <c r="A137" s="171"/>
      <c r="B137" s="171"/>
      <c r="C137" s="167" t="s">
        <v>63</v>
      </c>
      <c r="D137" s="199"/>
      <c r="E137" s="201"/>
      <c r="F137" s="202"/>
      <c r="G137" s="185"/>
      <c r="H137" s="175"/>
      <c r="I137" s="176"/>
      <c r="J137" s="177"/>
      <c r="K137" s="175"/>
      <c r="L137" s="178"/>
      <c r="M137" s="174"/>
      <c r="N137" s="4"/>
      <c r="O137" s="4"/>
      <c r="AG137" s="3">
        <v>0</v>
      </c>
    </row>
    <row r="138" spans="1:33" s="3" customFormat="1" ht="18.75" hidden="1" customHeight="1">
      <c r="A138" s="171" t="s">
        <v>45</v>
      </c>
      <c r="B138" s="171" t="s">
        <v>46</v>
      </c>
      <c r="C138" s="167"/>
      <c r="D138" s="199"/>
      <c r="E138" s="201"/>
      <c r="F138" s="202" t="e">
        <f>INDEX(PT_DIFFERENTIATION_VTAR,MATCH(A138,PT_DIFFERENTIATION_VTAR_ID,0))</f>
        <v>#REF!</v>
      </c>
      <c r="G138" s="200" t="e">
        <f>INDEX(PT_DIFFERENTIATION_NTAR,MATCH(B138,PT_DIFFERENTIATION_NTAR_ID,0))</f>
        <v>#REF!</v>
      </c>
      <c r="H138" s="52"/>
      <c r="I138" s="16"/>
      <c r="J138" s="17"/>
      <c r="K138" s="24"/>
      <c r="L138" s="52" t="s">
        <v>14</v>
      </c>
      <c r="M138" s="174"/>
      <c r="N138" s="4"/>
      <c r="O138" s="4"/>
      <c r="AG138" s="3">
        <v>0</v>
      </c>
    </row>
    <row r="139" spans="1:33" s="3" customFormat="1" ht="18.75" hidden="1" customHeight="1">
      <c r="A139" s="171"/>
      <c r="B139" s="171"/>
      <c r="C139" s="167" t="s">
        <v>17</v>
      </c>
      <c r="D139" s="199"/>
      <c r="E139" s="201"/>
      <c r="F139" s="202"/>
      <c r="G139" s="200"/>
      <c r="H139" s="175"/>
      <c r="I139" s="176" t="s">
        <v>16</v>
      </c>
      <c r="J139" s="177"/>
      <c r="K139" s="175"/>
      <c r="L139" s="178"/>
      <c r="M139" s="174"/>
      <c r="N139" s="4"/>
      <c r="O139" s="4"/>
      <c r="AG139" s="3">
        <v>0</v>
      </c>
    </row>
    <row r="140" spans="1:33" s="3" customFormat="1" ht="0.75" hidden="1" customHeight="1">
      <c r="A140" s="171"/>
      <c r="B140" s="171"/>
      <c r="C140" s="167" t="s">
        <v>63</v>
      </c>
      <c r="D140" s="199"/>
      <c r="E140" s="201"/>
      <c r="F140" s="202"/>
      <c r="G140" s="185"/>
      <c r="H140" s="175"/>
      <c r="I140" s="176"/>
      <c r="J140" s="177"/>
      <c r="K140" s="175"/>
      <c r="L140" s="178"/>
      <c r="M140" s="174"/>
      <c r="N140" s="4"/>
      <c r="O140" s="4"/>
      <c r="AG140" s="3">
        <v>0</v>
      </c>
    </row>
    <row r="141" spans="1:33" s="3" customFormat="1" ht="18.75" customHeight="1">
      <c r="A141" s="171" t="s">
        <v>47</v>
      </c>
      <c r="B141" s="171" t="s">
        <v>48</v>
      </c>
      <c r="C141" s="167"/>
      <c r="D141" s="199"/>
      <c r="E141" s="201"/>
      <c r="F141" s="202" t="s">
        <v>176</v>
      </c>
      <c r="G141" s="200" t="s">
        <v>176</v>
      </c>
      <c r="H141" s="52"/>
      <c r="I141" s="16">
        <v>43831</v>
      </c>
      <c r="J141" s="17">
        <v>47483</v>
      </c>
      <c r="K141" s="24">
        <v>569543</v>
      </c>
      <c r="L141" s="52" t="s">
        <v>14</v>
      </c>
      <c r="M141" s="174"/>
      <c r="N141" s="4"/>
      <c r="O141" s="4"/>
      <c r="AG141" s="3">
        <v>0</v>
      </c>
    </row>
    <row r="142" spans="1:33" s="3" customFormat="1" ht="42.75" customHeight="1">
      <c r="A142" s="171"/>
      <c r="B142" s="171"/>
      <c r="C142" s="167" t="s">
        <v>17</v>
      </c>
      <c r="D142" s="199"/>
      <c r="E142" s="201"/>
      <c r="F142" s="202"/>
      <c r="G142" s="200"/>
      <c r="H142" s="175"/>
      <c r="I142" s="176" t="s">
        <v>16</v>
      </c>
      <c r="J142" s="177"/>
      <c r="K142" s="175"/>
      <c r="L142" s="178"/>
      <c r="M142" s="174"/>
      <c r="N142" s="4"/>
      <c r="O142" s="4"/>
      <c r="AG142" s="3">
        <v>0</v>
      </c>
    </row>
    <row r="143" spans="1:33" s="3" customFormat="1" ht="0.75" customHeight="1">
      <c r="A143" s="171"/>
      <c r="B143" s="171"/>
      <c r="C143" s="167" t="s">
        <v>63</v>
      </c>
      <c r="D143" s="199"/>
      <c r="E143" s="201"/>
      <c r="F143" s="202"/>
      <c r="G143" s="185"/>
      <c r="H143" s="175"/>
      <c r="I143" s="176"/>
      <c r="J143" s="177"/>
      <c r="K143" s="175"/>
      <c r="L143" s="178"/>
      <c r="M143" s="174"/>
      <c r="N143" s="4"/>
      <c r="O143" s="4"/>
      <c r="AG143" s="3">
        <v>0</v>
      </c>
    </row>
    <row r="144" spans="1:33" s="3" customFormat="1" ht="18.75" hidden="1" customHeight="1">
      <c r="A144" s="171" t="s">
        <v>50</v>
      </c>
      <c r="B144" s="171" t="s">
        <v>51</v>
      </c>
      <c r="C144" s="167"/>
      <c r="D144" s="199"/>
      <c r="E144" s="201"/>
      <c r="F144" s="202" t="e">
        <f>INDEX(PT_DIFFERENTIATION_VTAR,MATCH(A144,PT_DIFFERENTIATION_VTAR_ID,0))</f>
        <v>#REF!</v>
      </c>
      <c r="G144" s="200" t="e">
        <f>INDEX(PT_DIFFERENTIATION_NTAR,MATCH(B144,PT_DIFFERENTIATION_NTAR_ID,0))</f>
        <v>#REF!</v>
      </c>
      <c r="H144" s="52"/>
      <c r="I144" s="16"/>
      <c r="J144" s="17"/>
      <c r="K144" s="24"/>
      <c r="L144" s="52" t="s">
        <v>14</v>
      </c>
      <c r="M144" s="174"/>
      <c r="N144" s="4"/>
      <c r="O144" s="4"/>
      <c r="AG144" s="3">
        <v>0</v>
      </c>
    </row>
    <row r="145" spans="1:33" s="3" customFormat="1" ht="18.75" hidden="1" customHeight="1">
      <c r="A145" s="171"/>
      <c r="B145" s="171"/>
      <c r="C145" s="167" t="s">
        <v>17</v>
      </c>
      <c r="D145" s="199"/>
      <c r="E145" s="201"/>
      <c r="F145" s="202"/>
      <c r="G145" s="200"/>
      <c r="H145" s="175"/>
      <c r="I145" s="176" t="s">
        <v>16</v>
      </c>
      <c r="J145" s="177"/>
      <c r="K145" s="175"/>
      <c r="L145" s="178"/>
      <c r="M145" s="174"/>
      <c r="N145" s="4"/>
      <c r="O145" s="4"/>
      <c r="AG145" s="3">
        <v>0</v>
      </c>
    </row>
    <row r="146" spans="1:33" s="3" customFormat="1" ht="0.75" hidden="1" customHeight="1">
      <c r="A146" s="171"/>
      <c r="B146" s="171"/>
      <c r="C146" s="167" t="s">
        <v>63</v>
      </c>
      <c r="D146" s="199"/>
      <c r="E146" s="201"/>
      <c r="F146" s="202"/>
      <c r="G146" s="185"/>
      <c r="H146" s="175"/>
      <c r="I146" s="176"/>
      <c r="J146" s="177"/>
      <c r="K146" s="175"/>
      <c r="L146" s="178"/>
      <c r="M146" s="174"/>
      <c r="N146" s="4"/>
      <c r="O146" s="4"/>
      <c r="AG146" s="3">
        <v>0</v>
      </c>
    </row>
    <row r="147" spans="1:33" s="3" customFormat="1" ht="18.75" hidden="1" customHeight="1">
      <c r="A147" s="171" t="s">
        <v>52</v>
      </c>
      <c r="B147" s="171" t="s">
        <v>53</v>
      </c>
      <c r="C147" s="167"/>
      <c r="D147" s="199"/>
      <c r="E147" s="201"/>
      <c r="F147" s="202" t="e">
        <f>INDEX(PT_DIFFERENTIATION_VTAR,MATCH(A147,PT_DIFFERENTIATION_VTAR_ID,0))</f>
        <v>#REF!</v>
      </c>
      <c r="G147" s="200" t="e">
        <f>INDEX(PT_DIFFERENTIATION_NTAR,MATCH(B147,PT_DIFFERENTIATION_NTAR_ID,0))</f>
        <v>#REF!</v>
      </c>
      <c r="H147" s="52"/>
      <c r="I147" s="16"/>
      <c r="J147" s="17"/>
      <c r="K147" s="24"/>
      <c r="L147" s="52" t="s">
        <v>14</v>
      </c>
      <c r="M147" s="174"/>
      <c r="N147" s="4"/>
      <c r="O147" s="4"/>
      <c r="AG147" s="3">
        <v>0</v>
      </c>
    </row>
    <row r="148" spans="1:33" s="3" customFormat="1" ht="18.75" hidden="1" customHeight="1">
      <c r="A148" s="171"/>
      <c r="B148" s="171"/>
      <c r="C148" s="167" t="s">
        <v>17</v>
      </c>
      <c r="D148" s="199"/>
      <c r="E148" s="201"/>
      <c r="F148" s="202"/>
      <c r="G148" s="200"/>
      <c r="H148" s="175"/>
      <c r="I148" s="176" t="s">
        <v>16</v>
      </c>
      <c r="J148" s="177"/>
      <c r="K148" s="175"/>
      <c r="L148" s="178"/>
      <c r="M148" s="174"/>
      <c r="N148" s="4"/>
      <c r="O148" s="4"/>
      <c r="AG148" s="3">
        <v>0</v>
      </c>
    </row>
    <row r="149" spans="1:33" s="3" customFormat="1" ht="0.75" hidden="1" customHeight="1">
      <c r="A149" s="171"/>
      <c r="B149" s="171"/>
      <c r="C149" s="167" t="s">
        <v>63</v>
      </c>
      <c r="D149" s="199"/>
      <c r="E149" s="201"/>
      <c r="F149" s="202"/>
      <c r="G149" s="185"/>
      <c r="H149" s="175"/>
      <c r="I149" s="176"/>
      <c r="J149" s="177"/>
      <c r="K149" s="175"/>
      <c r="L149" s="178"/>
      <c r="M149" s="174"/>
      <c r="N149" s="4"/>
      <c r="O149" s="4"/>
      <c r="AG149" s="3">
        <v>0</v>
      </c>
    </row>
    <row r="150" spans="1:33" s="3" customFormat="1" ht="18.75" hidden="1" customHeight="1">
      <c r="A150" s="171" t="s">
        <v>54</v>
      </c>
      <c r="B150" s="171" t="s">
        <v>55</v>
      </c>
      <c r="C150" s="167"/>
      <c r="D150" s="199"/>
      <c r="E150" s="201"/>
      <c r="F150" s="202" t="e">
        <f>INDEX(PT_DIFFERENTIATION_VTAR,MATCH(A150,PT_DIFFERENTIATION_VTAR_ID,0))</f>
        <v>#REF!</v>
      </c>
      <c r="G150" s="200" t="e">
        <f>INDEX(PT_DIFFERENTIATION_NTAR,MATCH(B150,PT_DIFFERENTIATION_NTAR_ID,0))</f>
        <v>#REF!</v>
      </c>
      <c r="H150" s="52"/>
      <c r="I150" s="16"/>
      <c r="J150" s="17"/>
      <c r="K150" s="24"/>
      <c r="L150" s="52" t="s">
        <v>14</v>
      </c>
      <c r="M150" s="174"/>
      <c r="N150" s="4"/>
      <c r="O150" s="4"/>
      <c r="AG150" s="3">
        <v>0</v>
      </c>
    </row>
    <row r="151" spans="1:33" s="3" customFormat="1" ht="18.75" hidden="1" customHeight="1">
      <c r="A151" s="171"/>
      <c r="B151" s="171"/>
      <c r="C151" s="167" t="s">
        <v>17</v>
      </c>
      <c r="D151" s="199"/>
      <c r="E151" s="201"/>
      <c r="F151" s="202"/>
      <c r="G151" s="200"/>
      <c r="H151" s="175"/>
      <c r="I151" s="176" t="s">
        <v>16</v>
      </c>
      <c r="J151" s="177"/>
      <c r="K151" s="175"/>
      <c r="L151" s="178"/>
      <c r="M151" s="174"/>
      <c r="N151" s="4"/>
      <c r="O151" s="4"/>
      <c r="AG151" s="3">
        <v>0</v>
      </c>
    </row>
    <row r="152" spans="1:33" s="3" customFormat="1" ht="0.75" hidden="1" customHeight="1">
      <c r="A152" s="171"/>
      <c r="B152" s="171"/>
      <c r="C152" s="167" t="s">
        <v>63</v>
      </c>
      <c r="D152" s="199"/>
      <c r="E152" s="201"/>
      <c r="F152" s="202"/>
      <c r="G152" s="185"/>
      <c r="H152" s="175"/>
      <c r="I152" s="176"/>
      <c r="J152" s="177"/>
      <c r="K152" s="175"/>
      <c r="L152" s="178"/>
      <c r="M152" s="174"/>
      <c r="N152" s="4"/>
      <c r="O152" s="4"/>
      <c r="AG152" s="3">
        <v>0</v>
      </c>
    </row>
    <row r="153" spans="1:33" s="3" customFormat="1" ht="18.75" hidden="1" customHeight="1">
      <c r="A153" s="171" t="s">
        <v>56</v>
      </c>
      <c r="B153" s="171" t="s">
        <v>57</v>
      </c>
      <c r="C153" s="167"/>
      <c r="D153" s="199"/>
      <c r="E153" s="201"/>
      <c r="F153" s="202" t="e">
        <f>INDEX(PT_DIFFERENTIATION_VTAR,MATCH(A153,PT_DIFFERENTIATION_VTAR_ID,0))</f>
        <v>#REF!</v>
      </c>
      <c r="G153" s="200" t="e">
        <f>INDEX(PT_DIFFERENTIATION_NTAR,MATCH(B153,PT_DIFFERENTIATION_NTAR_ID,0))</f>
        <v>#REF!</v>
      </c>
      <c r="H153" s="52"/>
      <c r="I153" s="16"/>
      <c r="J153" s="17"/>
      <c r="K153" s="24"/>
      <c r="L153" s="52" t="s">
        <v>14</v>
      </c>
      <c r="M153" s="174"/>
      <c r="N153" s="4"/>
      <c r="O153" s="4"/>
      <c r="AG153" s="3">
        <v>0</v>
      </c>
    </row>
    <row r="154" spans="1:33" s="3" customFormat="1" ht="18.75" hidden="1" customHeight="1">
      <c r="A154" s="171"/>
      <c r="B154" s="171"/>
      <c r="C154" s="167" t="s">
        <v>17</v>
      </c>
      <c r="D154" s="199"/>
      <c r="E154" s="201"/>
      <c r="F154" s="202"/>
      <c r="G154" s="200"/>
      <c r="H154" s="175"/>
      <c r="I154" s="176" t="s">
        <v>16</v>
      </c>
      <c r="J154" s="177"/>
      <c r="K154" s="175"/>
      <c r="L154" s="178"/>
      <c r="M154" s="174"/>
      <c r="N154" s="4"/>
      <c r="O154" s="4"/>
      <c r="AG154" s="3">
        <v>0</v>
      </c>
    </row>
    <row r="155" spans="1:33" s="3" customFormat="1" ht="0.75" hidden="1" customHeight="1">
      <c r="A155" s="171"/>
      <c r="B155" s="171"/>
      <c r="C155" s="167" t="s">
        <v>63</v>
      </c>
      <c r="D155" s="199"/>
      <c r="E155" s="201"/>
      <c r="F155" s="202"/>
      <c r="G155" s="185"/>
      <c r="H155" s="175"/>
      <c r="I155" s="176"/>
      <c r="J155" s="177"/>
      <c r="K155" s="175"/>
      <c r="L155" s="178"/>
      <c r="M155" s="174"/>
      <c r="N155" s="4"/>
      <c r="O155" s="4"/>
      <c r="AG155" s="3">
        <v>0</v>
      </c>
    </row>
    <row r="156" spans="1:33" s="3" customFormat="1" ht="18.75" hidden="1" customHeight="1">
      <c r="A156" s="171" t="s">
        <v>58</v>
      </c>
      <c r="B156" s="171" t="s">
        <v>59</v>
      </c>
      <c r="C156" s="167"/>
      <c r="D156" s="199"/>
      <c r="E156" s="201"/>
      <c r="F156" s="202" t="e">
        <f>INDEX(PT_DIFFERENTIATION_VTAR,MATCH(A156,PT_DIFFERENTIATION_VTAR_ID,0))</f>
        <v>#REF!</v>
      </c>
      <c r="G156" s="200" t="e">
        <f>INDEX(PT_DIFFERENTIATION_NTAR,MATCH(B156,PT_DIFFERENTIATION_NTAR_ID,0))</f>
        <v>#REF!</v>
      </c>
      <c r="H156" s="52"/>
      <c r="I156" s="16"/>
      <c r="J156" s="17"/>
      <c r="K156" s="24"/>
      <c r="L156" s="52" t="s">
        <v>14</v>
      </c>
      <c r="M156" s="174"/>
      <c r="N156" s="4"/>
      <c r="O156" s="4"/>
      <c r="AG156" s="3">
        <v>0</v>
      </c>
    </row>
    <row r="157" spans="1:33" s="3" customFormat="1" ht="18.75" hidden="1" customHeight="1">
      <c r="A157" s="171"/>
      <c r="B157" s="171"/>
      <c r="C157" s="167" t="s">
        <v>17</v>
      </c>
      <c r="D157" s="199"/>
      <c r="E157" s="201"/>
      <c r="F157" s="202"/>
      <c r="G157" s="200"/>
      <c r="H157" s="175"/>
      <c r="I157" s="176" t="s">
        <v>16</v>
      </c>
      <c r="J157" s="177"/>
      <c r="K157" s="175"/>
      <c r="L157" s="178"/>
      <c r="M157" s="174"/>
      <c r="N157" s="4"/>
      <c r="O157" s="4"/>
      <c r="AG157" s="3">
        <v>0</v>
      </c>
    </row>
    <row r="158" spans="1:33" s="3" customFormat="1" ht="0.75" hidden="1" customHeight="1">
      <c r="A158" s="171"/>
      <c r="B158" s="171"/>
      <c r="C158" s="167" t="s">
        <v>63</v>
      </c>
      <c r="D158" s="199"/>
      <c r="E158" s="201"/>
      <c r="F158" s="202"/>
      <c r="G158" s="185"/>
      <c r="H158" s="175"/>
      <c r="I158" s="176"/>
      <c r="J158" s="177"/>
      <c r="K158" s="175"/>
      <c r="L158" s="178"/>
      <c r="M158" s="174"/>
      <c r="N158" s="4"/>
      <c r="O158" s="4"/>
      <c r="AG158" s="3">
        <v>0</v>
      </c>
    </row>
    <row r="159" spans="1:33" s="3" customFormat="1" ht="18.75" hidden="1" customHeight="1">
      <c r="A159" s="171" t="s">
        <v>60</v>
      </c>
      <c r="B159" s="171" t="s">
        <v>61</v>
      </c>
      <c r="C159" s="167"/>
      <c r="D159" s="199"/>
      <c r="E159" s="201"/>
      <c r="F159" s="202" t="e">
        <f>INDEX(PT_DIFFERENTIATION_VTAR,MATCH(A159,PT_DIFFERENTIATION_VTAR_ID,0))</f>
        <v>#REF!</v>
      </c>
      <c r="G159" s="200" t="e">
        <f>INDEX(PT_DIFFERENTIATION_NTAR,MATCH(B159,PT_DIFFERENTIATION_NTAR_ID,0))</f>
        <v>#REF!</v>
      </c>
      <c r="H159" s="52"/>
      <c r="I159" s="16"/>
      <c r="J159" s="17"/>
      <c r="K159" s="24"/>
      <c r="L159" s="52" t="s">
        <v>14</v>
      </c>
      <c r="M159" s="174"/>
      <c r="N159" s="4"/>
      <c r="O159" s="4"/>
      <c r="AG159" s="3">
        <v>0</v>
      </c>
    </row>
    <row r="160" spans="1:33" s="3" customFormat="1" ht="13.5" hidden="1" customHeight="1">
      <c r="A160" s="171"/>
      <c r="B160" s="171"/>
      <c r="C160" s="167" t="s">
        <v>17</v>
      </c>
      <c r="D160" s="199"/>
      <c r="E160" s="201"/>
      <c r="F160" s="202"/>
      <c r="G160" s="200"/>
      <c r="H160" s="175"/>
      <c r="I160" s="176" t="s">
        <v>16</v>
      </c>
      <c r="J160" s="177"/>
      <c r="K160" s="175"/>
      <c r="L160" s="178"/>
      <c r="M160" s="174"/>
      <c r="N160" s="4"/>
      <c r="O160" s="4"/>
      <c r="AG160" s="3">
        <v>0</v>
      </c>
    </row>
    <row r="161" spans="1:33" s="3" customFormat="1" ht="1.1499999999999999" customHeight="1">
      <c r="A161" s="171"/>
      <c r="B161" s="171"/>
      <c r="C161" s="167" t="s">
        <v>63</v>
      </c>
      <c r="D161" s="199"/>
      <c r="E161" s="201"/>
      <c r="F161" s="202"/>
      <c r="G161" s="185"/>
      <c r="H161" s="175"/>
      <c r="I161" s="176"/>
      <c r="J161" s="177"/>
      <c r="K161" s="175"/>
      <c r="L161" s="178"/>
      <c r="M161" s="174"/>
      <c r="N161" s="4"/>
      <c r="O161" s="4"/>
      <c r="AG161" s="3">
        <v>1</v>
      </c>
    </row>
    <row r="162" spans="1:33" ht="19.899999999999999" customHeight="1">
      <c r="A162" s="171"/>
      <c r="B162" s="171"/>
      <c r="D162" s="6"/>
      <c r="E162" s="50" t="s">
        <v>11</v>
      </c>
      <c r="F162" s="219" t="str">
        <f>"Годовой объем "&amp;IF(TEMPLATE_SPHERE="HEAT","полезного отпуска тепловой энергии (теплоносителя)",IF(TEMPLATE_SPHERE="VOTV","принятых сточных вод","отпущенной "&amp;IF(TEMPLATE_SPHERE="COLDVSNA","потребителям воды","в сеть горячей воды")))</f>
        <v>Годовой объем отпущенной потребителям воды</v>
      </c>
      <c r="G162" s="219"/>
      <c r="H162" s="219"/>
      <c r="I162" s="219"/>
      <c r="J162" s="219"/>
      <c r="K162" s="219"/>
      <c r="L162" s="219"/>
      <c r="M162" s="174"/>
      <c r="AG162" s="3">
        <v>19</v>
      </c>
    </row>
    <row r="163" spans="1:33" s="3" customFormat="1" ht="60.75" hidden="1" customHeight="1">
      <c r="A163" s="171" t="s">
        <v>12</v>
      </c>
      <c r="B163" s="171" t="s">
        <v>13</v>
      </c>
      <c r="C163" s="167"/>
      <c r="D163" s="199"/>
      <c r="E163" s="201"/>
      <c r="F163" s="202" t="e">
        <f>INDEX(PT_DIFFERENTIATION_VTAR,MATCH(A163,PT_DIFFERENTIATION_VTAR_ID,0))</f>
        <v>#REF!</v>
      </c>
      <c r="G163" s="200" t="e">
        <f>INDEX(PT_DIFFERENTIATION_NTAR,MATCH(B163,PT_DIFFERENTIATION_NTAR_ID,0))</f>
        <v>#REF!</v>
      </c>
      <c r="H163" s="52"/>
      <c r="I163" s="16"/>
      <c r="J163" s="17"/>
      <c r="K163" s="24"/>
      <c r="L163" s="52" t="s">
        <v>14</v>
      </c>
      <c r="M163" s="174"/>
      <c r="N163" s="4"/>
      <c r="O163" s="4"/>
      <c r="AG163" s="3">
        <v>0</v>
      </c>
    </row>
    <row r="164" spans="1:33" s="3" customFormat="1" ht="18.75" hidden="1" customHeight="1">
      <c r="A164" s="171"/>
      <c r="B164" s="171"/>
      <c r="C164" s="167" t="s">
        <v>17</v>
      </c>
      <c r="D164" s="199"/>
      <c r="E164" s="201"/>
      <c r="F164" s="202"/>
      <c r="G164" s="200"/>
      <c r="H164" s="175"/>
      <c r="I164" s="176" t="s">
        <v>16</v>
      </c>
      <c r="J164" s="177"/>
      <c r="K164" s="175"/>
      <c r="L164" s="178"/>
      <c r="M164" s="174"/>
      <c r="N164" s="4"/>
      <c r="O164" s="4"/>
      <c r="AG164" s="3">
        <v>0</v>
      </c>
    </row>
    <row r="165" spans="1:33" s="3" customFormat="1" ht="0.75" hidden="1" customHeight="1">
      <c r="A165" s="171"/>
      <c r="B165" s="171"/>
      <c r="C165" s="167" t="s">
        <v>63</v>
      </c>
      <c r="D165" s="199"/>
      <c r="E165" s="201"/>
      <c r="F165" s="202"/>
      <c r="G165" s="185"/>
      <c r="H165" s="175"/>
      <c r="I165" s="176"/>
      <c r="J165" s="177"/>
      <c r="K165" s="175"/>
      <c r="L165" s="178"/>
      <c r="M165" s="174"/>
      <c r="N165" s="4"/>
      <c r="O165" s="4"/>
      <c r="AG165" s="3">
        <v>0</v>
      </c>
    </row>
    <row r="166" spans="1:33" s="3" customFormat="1" ht="45" hidden="1" customHeight="1">
      <c r="A166" s="171" t="s">
        <v>24</v>
      </c>
      <c r="B166" s="171" t="s">
        <v>25</v>
      </c>
      <c r="C166" s="167"/>
      <c r="D166" s="199"/>
      <c r="E166" s="201"/>
      <c r="F166" s="202" t="e">
        <f>INDEX(PT_DIFFERENTIATION_VTAR,MATCH(A166,PT_DIFFERENTIATION_VTAR_ID,0))</f>
        <v>#REF!</v>
      </c>
      <c r="G166" s="200" t="e">
        <f>INDEX(PT_DIFFERENTIATION_NTAR,MATCH(B166,PT_DIFFERENTIATION_NTAR_ID,0))</f>
        <v>#REF!</v>
      </c>
      <c r="H166" s="52"/>
      <c r="I166" s="16"/>
      <c r="J166" s="17"/>
      <c r="K166" s="24"/>
      <c r="L166" s="52" t="s">
        <v>14</v>
      </c>
      <c r="M166" s="174"/>
      <c r="N166" s="4"/>
      <c r="O166" s="4"/>
      <c r="AG166" s="3">
        <v>0</v>
      </c>
    </row>
    <row r="167" spans="1:33" s="3" customFormat="1" ht="18.75" hidden="1" customHeight="1">
      <c r="A167" s="171"/>
      <c r="B167" s="171"/>
      <c r="C167" s="167" t="s">
        <v>17</v>
      </c>
      <c r="D167" s="199"/>
      <c r="E167" s="201"/>
      <c r="F167" s="202"/>
      <c r="G167" s="200"/>
      <c r="H167" s="175"/>
      <c r="I167" s="176" t="s">
        <v>16</v>
      </c>
      <c r="J167" s="177"/>
      <c r="K167" s="175"/>
      <c r="L167" s="178"/>
      <c r="M167" s="174"/>
      <c r="N167" s="4"/>
      <c r="O167" s="4"/>
      <c r="AG167" s="3">
        <v>0</v>
      </c>
    </row>
    <row r="168" spans="1:33" s="3" customFormat="1" ht="0.75" hidden="1" customHeight="1">
      <c r="A168" s="171"/>
      <c r="B168" s="171"/>
      <c r="C168" s="167" t="s">
        <v>63</v>
      </c>
      <c r="D168" s="199"/>
      <c r="E168" s="201"/>
      <c r="F168" s="202"/>
      <c r="G168" s="185"/>
      <c r="H168" s="175"/>
      <c r="I168" s="176"/>
      <c r="J168" s="177"/>
      <c r="K168" s="175"/>
      <c r="L168" s="178"/>
      <c r="M168" s="174"/>
      <c r="N168" s="4"/>
      <c r="O168" s="4"/>
      <c r="AG168" s="3">
        <v>0</v>
      </c>
    </row>
    <row r="169" spans="1:33" s="3" customFormat="1" ht="45" hidden="1" customHeight="1">
      <c r="A169" s="171" t="s">
        <v>26</v>
      </c>
      <c r="B169" s="171" t="s">
        <v>27</v>
      </c>
      <c r="C169" s="167"/>
      <c r="D169" s="199"/>
      <c r="E169" s="201"/>
      <c r="F169" s="202" t="e">
        <f>INDEX(PT_DIFFERENTIATION_VTAR,MATCH(A169,PT_DIFFERENTIATION_VTAR_ID,0))</f>
        <v>#REF!</v>
      </c>
      <c r="G169" s="200" t="e">
        <f>INDEX(PT_DIFFERENTIATION_NTAR,MATCH(B169,PT_DIFFERENTIATION_NTAR_ID,0))</f>
        <v>#REF!</v>
      </c>
      <c r="H169" s="52"/>
      <c r="I169" s="16"/>
      <c r="J169" s="17"/>
      <c r="K169" s="24"/>
      <c r="L169" s="52" t="s">
        <v>14</v>
      </c>
      <c r="M169" s="174"/>
      <c r="N169" s="4"/>
      <c r="O169" s="4"/>
      <c r="AG169" s="3">
        <v>0</v>
      </c>
    </row>
    <row r="170" spans="1:33" s="3" customFormat="1" ht="18.75" hidden="1" customHeight="1">
      <c r="A170" s="171"/>
      <c r="B170" s="171"/>
      <c r="C170" s="167" t="s">
        <v>17</v>
      </c>
      <c r="D170" s="199"/>
      <c r="E170" s="201"/>
      <c r="F170" s="202"/>
      <c r="G170" s="200"/>
      <c r="H170" s="175"/>
      <c r="I170" s="176" t="s">
        <v>16</v>
      </c>
      <c r="J170" s="177"/>
      <c r="K170" s="175"/>
      <c r="L170" s="178"/>
      <c r="M170" s="174"/>
      <c r="N170" s="4"/>
      <c r="O170" s="4"/>
      <c r="AG170" s="3">
        <v>0</v>
      </c>
    </row>
    <row r="171" spans="1:33" s="3" customFormat="1" ht="0.75" hidden="1" customHeight="1">
      <c r="A171" s="171"/>
      <c r="B171" s="171"/>
      <c r="C171" s="167" t="s">
        <v>63</v>
      </c>
      <c r="D171" s="199"/>
      <c r="E171" s="201"/>
      <c r="F171" s="202"/>
      <c r="G171" s="185"/>
      <c r="H171" s="175"/>
      <c r="I171" s="176"/>
      <c r="J171" s="177"/>
      <c r="K171" s="175"/>
      <c r="L171" s="178"/>
      <c r="M171" s="174"/>
      <c r="N171" s="4"/>
      <c r="O171" s="4"/>
      <c r="AG171" s="3">
        <v>0</v>
      </c>
    </row>
    <row r="172" spans="1:33" s="3" customFormat="1" ht="45" hidden="1" customHeight="1">
      <c r="A172" s="171" t="s">
        <v>28</v>
      </c>
      <c r="B172" s="171" t="s">
        <v>29</v>
      </c>
      <c r="C172" s="167"/>
      <c r="D172" s="199"/>
      <c r="E172" s="201"/>
      <c r="F172" s="202" t="e">
        <f>INDEX(PT_DIFFERENTIATION_VTAR,MATCH(A172,PT_DIFFERENTIATION_VTAR_ID,0))</f>
        <v>#REF!</v>
      </c>
      <c r="G172" s="200" t="e">
        <f>INDEX(PT_DIFFERENTIATION_NTAR,MATCH(B172,PT_DIFFERENTIATION_NTAR_ID,0))</f>
        <v>#REF!</v>
      </c>
      <c r="H172" s="52"/>
      <c r="I172" s="16"/>
      <c r="J172" s="17"/>
      <c r="K172" s="24"/>
      <c r="L172" s="52" t="s">
        <v>14</v>
      </c>
      <c r="M172" s="174"/>
      <c r="N172" s="4"/>
      <c r="O172" s="4"/>
      <c r="AG172" s="3">
        <v>0</v>
      </c>
    </row>
    <row r="173" spans="1:33" s="3" customFormat="1" ht="18.75" hidden="1" customHeight="1">
      <c r="A173" s="171"/>
      <c r="B173" s="171"/>
      <c r="C173" s="167" t="s">
        <v>17</v>
      </c>
      <c r="D173" s="199"/>
      <c r="E173" s="201"/>
      <c r="F173" s="202"/>
      <c r="G173" s="200"/>
      <c r="H173" s="175"/>
      <c r="I173" s="176" t="s">
        <v>16</v>
      </c>
      <c r="J173" s="177"/>
      <c r="K173" s="175"/>
      <c r="L173" s="178"/>
      <c r="M173" s="174"/>
      <c r="N173" s="4"/>
      <c r="O173" s="4"/>
      <c r="AG173" s="3">
        <v>0</v>
      </c>
    </row>
    <row r="174" spans="1:33" s="3" customFormat="1" ht="0.75" hidden="1" customHeight="1">
      <c r="A174" s="171"/>
      <c r="B174" s="171"/>
      <c r="C174" s="167" t="s">
        <v>63</v>
      </c>
      <c r="D174" s="199"/>
      <c r="E174" s="201"/>
      <c r="F174" s="202"/>
      <c r="G174" s="185"/>
      <c r="H174" s="175"/>
      <c r="I174" s="176"/>
      <c r="J174" s="177"/>
      <c r="K174" s="175"/>
      <c r="L174" s="178"/>
      <c r="M174" s="174"/>
      <c r="N174" s="4"/>
      <c r="O174" s="4"/>
      <c r="AG174" s="3">
        <v>0</v>
      </c>
    </row>
    <row r="175" spans="1:33" s="3" customFormat="1" ht="18.75" hidden="1" customHeight="1">
      <c r="A175" s="171" t="s">
        <v>30</v>
      </c>
      <c r="B175" s="171" t="s">
        <v>31</v>
      </c>
      <c r="C175" s="167"/>
      <c r="D175" s="199"/>
      <c r="E175" s="201"/>
      <c r="F175" s="202" t="e">
        <f>INDEX(PT_DIFFERENTIATION_VTAR,MATCH(A175,PT_DIFFERENTIATION_VTAR_ID,0))</f>
        <v>#REF!</v>
      </c>
      <c r="G175" s="200" t="e">
        <f>INDEX(PT_DIFFERENTIATION_NTAR,MATCH(B175,PT_DIFFERENTIATION_NTAR_ID,0))</f>
        <v>#REF!</v>
      </c>
      <c r="H175" s="52"/>
      <c r="I175" s="16"/>
      <c r="J175" s="17"/>
      <c r="K175" s="24"/>
      <c r="L175" s="52" t="s">
        <v>14</v>
      </c>
      <c r="M175" s="174"/>
      <c r="N175" s="4"/>
      <c r="O175" s="4"/>
      <c r="AG175" s="3">
        <v>0</v>
      </c>
    </row>
    <row r="176" spans="1:33" s="3" customFormat="1" ht="18.75" hidden="1" customHeight="1">
      <c r="A176" s="171"/>
      <c r="B176" s="171"/>
      <c r="C176" s="167" t="s">
        <v>17</v>
      </c>
      <c r="D176" s="199"/>
      <c r="E176" s="201"/>
      <c r="F176" s="202"/>
      <c r="G176" s="200"/>
      <c r="H176" s="175"/>
      <c r="I176" s="176" t="s">
        <v>16</v>
      </c>
      <c r="J176" s="177"/>
      <c r="K176" s="175"/>
      <c r="L176" s="178"/>
      <c r="M176" s="174"/>
      <c r="N176" s="4"/>
      <c r="O176" s="4"/>
      <c r="AG176" s="3">
        <v>0</v>
      </c>
    </row>
    <row r="177" spans="1:33" s="3" customFormat="1" ht="0.75" hidden="1" customHeight="1">
      <c r="A177" s="171"/>
      <c r="B177" s="171"/>
      <c r="C177" s="167" t="s">
        <v>63</v>
      </c>
      <c r="D177" s="199"/>
      <c r="E177" s="201"/>
      <c r="F177" s="202"/>
      <c r="G177" s="185"/>
      <c r="H177" s="175"/>
      <c r="I177" s="176"/>
      <c r="J177" s="177"/>
      <c r="K177" s="175"/>
      <c r="L177" s="178"/>
      <c r="M177" s="174"/>
      <c r="N177" s="4"/>
      <c r="O177" s="4"/>
      <c r="AG177" s="3">
        <v>0</v>
      </c>
    </row>
    <row r="178" spans="1:33" s="3" customFormat="1" ht="18.75" hidden="1" customHeight="1">
      <c r="A178" s="171" t="s">
        <v>32</v>
      </c>
      <c r="B178" s="171" t="s">
        <v>33</v>
      </c>
      <c r="C178" s="167"/>
      <c r="D178" s="199"/>
      <c r="E178" s="201"/>
      <c r="F178" s="202" t="e">
        <f>INDEX(PT_DIFFERENTIATION_VTAR,MATCH(A178,PT_DIFFERENTIATION_VTAR_ID,0))</f>
        <v>#REF!</v>
      </c>
      <c r="G178" s="200" t="e">
        <f>INDEX(PT_DIFFERENTIATION_NTAR,MATCH(B178,PT_DIFFERENTIATION_NTAR_ID,0))</f>
        <v>#REF!</v>
      </c>
      <c r="H178" s="52"/>
      <c r="I178" s="16"/>
      <c r="J178" s="17"/>
      <c r="K178" s="24"/>
      <c r="L178" s="52" t="s">
        <v>14</v>
      </c>
      <c r="M178" s="174"/>
      <c r="N178" s="4"/>
      <c r="O178" s="4"/>
      <c r="AG178" s="3">
        <v>0</v>
      </c>
    </row>
    <row r="179" spans="1:33" s="3" customFormat="1" ht="18.75" hidden="1" customHeight="1">
      <c r="A179" s="171"/>
      <c r="B179" s="171"/>
      <c r="C179" s="167" t="s">
        <v>17</v>
      </c>
      <c r="D179" s="199"/>
      <c r="E179" s="201"/>
      <c r="F179" s="202"/>
      <c r="G179" s="200"/>
      <c r="H179" s="175"/>
      <c r="I179" s="176" t="s">
        <v>16</v>
      </c>
      <c r="J179" s="177"/>
      <c r="K179" s="175"/>
      <c r="L179" s="178"/>
      <c r="M179" s="174"/>
      <c r="N179" s="4"/>
      <c r="O179" s="4"/>
      <c r="AG179" s="3">
        <v>0</v>
      </c>
    </row>
    <row r="180" spans="1:33" s="3" customFormat="1" ht="0.75" hidden="1" customHeight="1">
      <c r="A180" s="171"/>
      <c r="B180" s="171"/>
      <c r="C180" s="167" t="s">
        <v>63</v>
      </c>
      <c r="D180" s="199"/>
      <c r="E180" s="201"/>
      <c r="F180" s="202"/>
      <c r="G180" s="185"/>
      <c r="H180" s="175"/>
      <c r="I180" s="176"/>
      <c r="J180" s="177"/>
      <c r="K180" s="175"/>
      <c r="L180" s="178"/>
      <c r="M180" s="174"/>
      <c r="N180" s="4"/>
      <c r="O180" s="4"/>
      <c r="AG180" s="3">
        <v>0</v>
      </c>
    </row>
    <row r="181" spans="1:33" s="3" customFormat="1" ht="18.75" hidden="1" customHeight="1">
      <c r="A181" s="171" t="s">
        <v>34</v>
      </c>
      <c r="B181" s="171" t="s">
        <v>35</v>
      </c>
      <c r="C181" s="167"/>
      <c r="D181" s="199"/>
      <c r="E181" s="201"/>
      <c r="F181" s="202" t="e">
        <f>INDEX(PT_DIFFERENTIATION_VTAR,MATCH(A181,PT_DIFFERENTIATION_VTAR_ID,0))</f>
        <v>#REF!</v>
      </c>
      <c r="G181" s="200" t="e">
        <f>INDEX(PT_DIFFERENTIATION_NTAR,MATCH(B181,PT_DIFFERENTIATION_NTAR_ID,0))</f>
        <v>#REF!</v>
      </c>
      <c r="H181" s="52"/>
      <c r="I181" s="16"/>
      <c r="J181" s="17"/>
      <c r="K181" s="24"/>
      <c r="L181" s="52" t="s">
        <v>14</v>
      </c>
      <c r="M181" s="174"/>
      <c r="N181" s="4"/>
      <c r="O181" s="4"/>
      <c r="AG181" s="3">
        <v>0</v>
      </c>
    </row>
    <row r="182" spans="1:33" s="3" customFormat="1" ht="18.75" hidden="1" customHeight="1">
      <c r="A182" s="171"/>
      <c r="B182" s="171"/>
      <c r="C182" s="167" t="s">
        <v>17</v>
      </c>
      <c r="D182" s="199"/>
      <c r="E182" s="201"/>
      <c r="F182" s="202"/>
      <c r="G182" s="200"/>
      <c r="H182" s="175"/>
      <c r="I182" s="176" t="s">
        <v>16</v>
      </c>
      <c r="J182" s="177"/>
      <c r="K182" s="175"/>
      <c r="L182" s="178"/>
      <c r="M182" s="174"/>
      <c r="N182" s="4"/>
      <c r="O182" s="4"/>
      <c r="AG182" s="3">
        <v>0</v>
      </c>
    </row>
    <row r="183" spans="1:33" s="3" customFormat="1" ht="0.75" hidden="1" customHeight="1">
      <c r="A183" s="171"/>
      <c r="B183" s="171"/>
      <c r="C183" s="167" t="s">
        <v>63</v>
      </c>
      <c r="D183" s="199"/>
      <c r="E183" s="201"/>
      <c r="F183" s="202"/>
      <c r="G183" s="185"/>
      <c r="H183" s="175"/>
      <c r="I183" s="176"/>
      <c r="J183" s="177"/>
      <c r="K183" s="175"/>
      <c r="L183" s="178"/>
      <c r="M183" s="174"/>
      <c r="N183" s="4"/>
      <c r="O183" s="4"/>
      <c r="AG183" s="3">
        <v>0</v>
      </c>
    </row>
    <row r="184" spans="1:33" s="3" customFormat="1" ht="18.75" hidden="1" customHeight="1">
      <c r="A184" s="171" t="s">
        <v>36</v>
      </c>
      <c r="B184" s="171" t="s">
        <v>37</v>
      </c>
      <c r="C184" s="167"/>
      <c r="D184" s="199"/>
      <c r="E184" s="201"/>
      <c r="F184" s="202" t="e">
        <f>INDEX(PT_DIFFERENTIATION_VTAR,MATCH(A184,PT_DIFFERENTIATION_VTAR_ID,0))</f>
        <v>#REF!</v>
      </c>
      <c r="G184" s="200" t="e">
        <f>INDEX(PT_DIFFERENTIATION_NTAR,MATCH(B184,PT_DIFFERENTIATION_NTAR_ID,0))</f>
        <v>#REF!</v>
      </c>
      <c r="H184" s="52"/>
      <c r="I184" s="16"/>
      <c r="J184" s="17"/>
      <c r="K184" s="24"/>
      <c r="L184" s="52" t="s">
        <v>14</v>
      </c>
      <c r="M184" s="174"/>
      <c r="N184" s="4"/>
      <c r="O184" s="4"/>
      <c r="AG184" s="3">
        <v>0</v>
      </c>
    </row>
    <row r="185" spans="1:33" s="3" customFormat="1" ht="18.75" hidden="1" customHeight="1">
      <c r="A185" s="171"/>
      <c r="B185" s="171"/>
      <c r="C185" s="167" t="s">
        <v>17</v>
      </c>
      <c r="D185" s="199"/>
      <c r="E185" s="201"/>
      <c r="F185" s="202"/>
      <c r="G185" s="200"/>
      <c r="H185" s="175"/>
      <c r="I185" s="176" t="s">
        <v>16</v>
      </c>
      <c r="J185" s="177"/>
      <c r="K185" s="175"/>
      <c r="L185" s="178"/>
      <c r="M185" s="174"/>
      <c r="N185" s="4"/>
      <c r="O185" s="4"/>
      <c r="AG185" s="3">
        <v>0</v>
      </c>
    </row>
    <row r="186" spans="1:33" s="3" customFormat="1" ht="0.75" hidden="1" customHeight="1">
      <c r="A186" s="171"/>
      <c r="B186" s="171"/>
      <c r="C186" s="167" t="s">
        <v>63</v>
      </c>
      <c r="D186" s="199"/>
      <c r="E186" s="201"/>
      <c r="F186" s="202"/>
      <c r="G186" s="185"/>
      <c r="H186" s="175"/>
      <c r="I186" s="176"/>
      <c r="J186" s="177"/>
      <c r="K186" s="175"/>
      <c r="L186" s="178"/>
      <c r="M186" s="174"/>
      <c r="N186" s="4"/>
      <c r="O186" s="4"/>
      <c r="AG186" s="3">
        <v>0</v>
      </c>
    </row>
    <row r="187" spans="1:33" s="3" customFormat="1" ht="18.75" hidden="1" customHeight="1">
      <c r="A187" s="171" t="s">
        <v>178</v>
      </c>
      <c r="B187" s="171" t="s">
        <v>179</v>
      </c>
      <c r="C187" s="167"/>
      <c r="D187" s="199"/>
      <c r="E187" s="201"/>
      <c r="F187" s="202" t="e">
        <f>INDEX(PT_DIFFERENTIATION_VTAR,MATCH(A187,PT_DIFFERENTIATION_VTAR_ID,0))</f>
        <v>#REF!</v>
      </c>
      <c r="G187" s="200" t="e">
        <f>INDEX(PT_DIFFERENTIATION_NTAR,MATCH(B187,PT_DIFFERENTIATION_NTAR_ID,0))</f>
        <v>#REF!</v>
      </c>
      <c r="H187" s="52"/>
      <c r="I187" s="16"/>
      <c r="J187" s="17"/>
      <c r="K187" s="24"/>
      <c r="L187" s="52" t="s">
        <v>14</v>
      </c>
      <c r="M187" s="174"/>
      <c r="N187" s="4"/>
      <c r="O187" s="4"/>
      <c r="AG187" s="3">
        <v>0</v>
      </c>
    </row>
    <row r="188" spans="1:33" s="3" customFormat="1" ht="18.75" hidden="1" customHeight="1">
      <c r="A188" s="171"/>
      <c r="B188" s="171"/>
      <c r="C188" s="167" t="s">
        <v>17</v>
      </c>
      <c r="D188" s="199"/>
      <c r="E188" s="201"/>
      <c r="F188" s="202"/>
      <c r="G188" s="200"/>
      <c r="H188" s="175"/>
      <c r="I188" s="176" t="s">
        <v>16</v>
      </c>
      <c r="J188" s="177"/>
      <c r="K188" s="175"/>
      <c r="L188" s="178"/>
      <c r="M188" s="174"/>
      <c r="N188" s="4"/>
      <c r="O188" s="4"/>
      <c r="AG188" s="3">
        <v>0</v>
      </c>
    </row>
    <row r="189" spans="1:33" s="3" customFormat="1" ht="0.75" hidden="1" customHeight="1">
      <c r="A189" s="171"/>
      <c r="B189" s="171"/>
      <c r="C189" s="167" t="s">
        <v>63</v>
      </c>
      <c r="D189" s="199"/>
      <c r="E189" s="201"/>
      <c r="F189" s="202"/>
      <c r="G189" s="185"/>
      <c r="H189" s="175"/>
      <c r="I189" s="176"/>
      <c r="J189" s="177"/>
      <c r="K189" s="175"/>
      <c r="L189" s="178"/>
      <c r="M189" s="174"/>
      <c r="N189" s="4"/>
      <c r="O189" s="4"/>
      <c r="AG189" s="3">
        <v>0</v>
      </c>
    </row>
    <row r="190" spans="1:33" s="3" customFormat="1" ht="19.149999999999999" customHeight="1">
      <c r="A190" s="171" t="s">
        <v>38</v>
      </c>
      <c r="B190" s="171" t="s">
        <v>39</v>
      </c>
      <c r="C190" s="167"/>
      <c r="D190" s="199"/>
      <c r="E190" s="201"/>
      <c r="F190" s="202" t="s">
        <v>124</v>
      </c>
      <c r="G190" s="200" t="s">
        <v>182</v>
      </c>
      <c r="H190" s="52"/>
      <c r="I190" s="16">
        <v>45658</v>
      </c>
      <c r="J190" s="17">
        <v>46022</v>
      </c>
      <c r="K190" s="24">
        <v>40101</v>
      </c>
      <c r="L190" s="52" t="s">
        <v>14</v>
      </c>
      <c r="M190" s="174"/>
      <c r="N190" s="4"/>
      <c r="O190" s="4"/>
      <c r="AG190" s="3">
        <v>0</v>
      </c>
    </row>
    <row r="191" spans="1:33" s="3" customFormat="1" ht="19.149999999999999" customHeight="1">
      <c r="A191" s="171"/>
      <c r="B191" s="171"/>
      <c r="C191" s="167"/>
      <c r="D191" s="223"/>
      <c r="E191" s="224"/>
      <c r="F191" s="224"/>
      <c r="G191" s="224"/>
      <c r="H191" s="7" t="s">
        <v>0</v>
      </c>
      <c r="I191" s="16">
        <v>46023</v>
      </c>
      <c r="J191" s="17">
        <v>46387</v>
      </c>
      <c r="K191" s="24">
        <v>40107</v>
      </c>
      <c r="L191" s="52" t="s">
        <v>14</v>
      </c>
      <c r="M191" s="174"/>
      <c r="N191" s="4"/>
      <c r="O191" s="4"/>
      <c r="AG191" s="3">
        <v>0</v>
      </c>
    </row>
    <row r="192" spans="1:33" s="3" customFormat="1" ht="19.149999999999999" customHeight="1">
      <c r="A192" s="171"/>
      <c r="B192" s="171"/>
      <c r="C192" s="167"/>
      <c r="D192" s="223"/>
      <c r="E192" s="224"/>
      <c r="F192" s="224"/>
      <c r="G192" s="224"/>
      <c r="H192" s="7" t="s">
        <v>0</v>
      </c>
      <c r="I192" s="16">
        <v>46388</v>
      </c>
      <c r="J192" s="17">
        <v>46752</v>
      </c>
      <c r="K192" s="24">
        <v>40114</v>
      </c>
      <c r="L192" s="52" t="s">
        <v>14</v>
      </c>
      <c r="M192" s="174"/>
      <c r="N192" s="4"/>
      <c r="O192" s="4"/>
      <c r="AG192" s="3">
        <v>0</v>
      </c>
    </row>
    <row r="193" spans="1:33" s="3" customFormat="1" ht="19.149999999999999" customHeight="1">
      <c r="A193" s="171"/>
      <c r="B193" s="171"/>
      <c r="C193" s="167"/>
      <c r="D193" s="223"/>
      <c r="E193" s="224"/>
      <c r="F193" s="224"/>
      <c r="G193" s="224"/>
      <c r="H193" s="7" t="s">
        <v>0</v>
      </c>
      <c r="I193" s="16">
        <v>46753</v>
      </c>
      <c r="J193" s="17">
        <v>47118</v>
      </c>
      <c r="K193" s="24">
        <v>40220</v>
      </c>
      <c r="L193" s="52" t="s">
        <v>14</v>
      </c>
      <c r="M193" s="174"/>
      <c r="N193" s="4"/>
      <c r="O193" s="4"/>
      <c r="AG193" s="3">
        <v>0</v>
      </c>
    </row>
    <row r="194" spans="1:33" s="3" customFormat="1" ht="19.149999999999999" customHeight="1">
      <c r="A194" s="171"/>
      <c r="B194" s="171"/>
      <c r="C194" s="167"/>
      <c r="D194" s="223"/>
      <c r="E194" s="224"/>
      <c r="F194" s="224"/>
      <c r="G194" s="224"/>
      <c r="H194" s="7" t="s">
        <v>0</v>
      </c>
      <c r="I194" s="16">
        <v>47119</v>
      </c>
      <c r="J194" s="17">
        <v>47483</v>
      </c>
      <c r="K194" s="24">
        <v>40231</v>
      </c>
      <c r="L194" s="52" t="s">
        <v>14</v>
      </c>
      <c r="M194" s="174"/>
      <c r="N194" s="4"/>
      <c r="O194" s="4"/>
      <c r="AG194" s="3">
        <v>0</v>
      </c>
    </row>
    <row r="195" spans="1:33" s="3" customFormat="1" ht="19.149999999999999" customHeight="1">
      <c r="A195" s="171"/>
      <c r="B195" s="171"/>
      <c r="C195" s="167"/>
      <c r="D195" s="223"/>
      <c r="E195" s="224"/>
      <c r="F195" s="224"/>
      <c r="G195" s="224"/>
      <c r="H195" s="7" t="s">
        <v>0</v>
      </c>
      <c r="I195" s="16">
        <v>47484</v>
      </c>
      <c r="J195" s="17">
        <v>47848</v>
      </c>
      <c r="K195" s="24">
        <v>40678</v>
      </c>
      <c r="L195" s="52" t="s">
        <v>14</v>
      </c>
      <c r="M195" s="174"/>
      <c r="N195" s="4"/>
      <c r="O195" s="4"/>
      <c r="AG195" s="3">
        <v>0</v>
      </c>
    </row>
    <row r="196" spans="1:33" s="3" customFormat="1" ht="19.149999999999999" customHeight="1">
      <c r="A196" s="171"/>
      <c r="B196" s="171"/>
      <c r="C196" s="167"/>
      <c r="D196" s="223"/>
      <c r="E196" s="224"/>
      <c r="F196" s="224"/>
      <c r="G196" s="224"/>
      <c r="H196" s="7" t="s">
        <v>0</v>
      </c>
      <c r="I196" s="16">
        <v>47849</v>
      </c>
      <c r="J196" s="17">
        <v>48213</v>
      </c>
      <c r="K196" s="24">
        <v>40678</v>
      </c>
      <c r="L196" s="52" t="s">
        <v>14</v>
      </c>
      <c r="M196" s="174"/>
      <c r="N196" s="4"/>
      <c r="O196" s="4"/>
      <c r="AG196" s="3">
        <v>0</v>
      </c>
    </row>
    <row r="197" spans="1:33" s="3" customFormat="1" ht="19.149999999999999" customHeight="1">
      <c r="A197" s="171"/>
      <c r="B197" s="171"/>
      <c r="C197" s="167"/>
      <c r="D197" s="223"/>
      <c r="E197" s="224"/>
      <c r="F197" s="224"/>
      <c r="G197" s="224"/>
      <c r="H197" s="7" t="s">
        <v>0</v>
      </c>
      <c r="I197" s="16">
        <v>48214</v>
      </c>
      <c r="J197" s="17">
        <v>48579</v>
      </c>
      <c r="K197" s="24">
        <v>40678</v>
      </c>
      <c r="L197" s="52" t="s">
        <v>14</v>
      </c>
      <c r="M197" s="174"/>
      <c r="N197" s="4"/>
      <c r="O197" s="4"/>
      <c r="AG197" s="3">
        <v>0</v>
      </c>
    </row>
    <row r="198" spans="1:33" s="3" customFormat="1" ht="19.149999999999999" customHeight="1">
      <c r="A198" s="171"/>
      <c r="B198" s="171"/>
      <c r="C198" s="167"/>
      <c r="D198" s="223"/>
      <c r="E198" s="224"/>
      <c r="F198" s="224"/>
      <c r="G198" s="224"/>
      <c r="H198" s="7" t="s">
        <v>0</v>
      </c>
      <c r="I198" s="16">
        <v>48580</v>
      </c>
      <c r="J198" s="17">
        <v>48944</v>
      </c>
      <c r="K198" s="24">
        <v>40678</v>
      </c>
      <c r="L198" s="52" t="s">
        <v>14</v>
      </c>
      <c r="M198" s="174"/>
      <c r="N198" s="4"/>
      <c r="O198" s="4"/>
      <c r="AG198" s="3">
        <v>0</v>
      </c>
    </row>
    <row r="199" spans="1:33" s="3" customFormat="1" ht="19.149999999999999" customHeight="1">
      <c r="A199" s="171"/>
      <c r="B199" s="171"/>
      <c r="C199" s="167"/>
      <c r="D199" s="223"/>
      <c r="E199" s="224"/>
      <c r="F199" s="224"/>
      <c r="G199" s="224"/>
      <c r="H199" s="7" t="s">
        <v>0</v>
      </c>
      <c r="I199" s="16">
        <v>48945</v>
      </c>
      <c r="J199" s="17">
        <v>49309</v>
      </c>
      <c r="K199" s="24">
        <v>40678</v>
      </c>
      <c r="L199" s="52" t="s">
        <v>14</v>
      </c>
      <c r="M199" s="174"/>
      <c r="N199" s="4"/>
      <c r="O199" s="4"/>
      <c r="AG199" s="3">
        <v>0</v>
      </c>
    </row>
    <row r="200" spans="1:33" s="3" customFormat="1" ht="19.149999999999999" customHeight="1">
      <c r="A200" s="171"/>
      <c r="B200" s="171"/>
      <c r="C200" s="167"/>
      <c r="D200" s="223"/>
      <c r="E200" s="224"/>
      <c r="F200" s="224"/>
      <c r="G200" s="224"/>
      <c r="H200" s="7" t="s">
        <v>0</v>
      </c>
      <c r="I200" s="16">
        <v>49310</v>
      </c>
      <c r="J200" s="17">
        <v>49674</v>
      </c>
      <c r="K200" s="24">
        <v>40678</v>
      </c>
      <c r="L200" s="52" t="s">
        <v>14</v>
      </c>
      <c r="M200" s="174"/>
      <c r="N200" s="4"/>
      <c r="O200" s="4"/>
      <c r="AG200" s="3">
        <v>0</v>
      </c>
    </row>
    <row r="201" spans="1:33" s="3" customFormat="1" ht="19.149999999999999" customHeight="1">
      <c r="A201" s="171"/>
      <c r="B201" s="171"/>
      <c r="C201" s="167"/>
      <c r="D201" s="223"/>
      <c r="E201" s="224"/>
      <c r="F201" s="224"/>
      <c r="G201" s="224"/>
      <c r="H201" s="7" t="s">
        <v>0</v>
      </c>
      <c r="I201" s="16">
        <v>49675</v>
      </c>
      <c r="J201" s="17">
        <v>50040</v>
      </c>
      <c r="K201" s="24">
        <v>40678</v>
      </c>
      <c r="L201" s="52" t="s">
        <v>14</v>
      </c>
      <c r="M201" s="174"/>
      <c r="N201" s="4"/>
      <c r="O201" s="4"/>
      <c r="AG201" s="3">
        <v>0</v>
      </c>
    </row>
    <row r="202" spans="1:33" s="3" customFormat="1" ht="19.149999999999999" customHeight="1">
      <c r="A202" s="171"/>
      <c r="B202" s="171"/>
      <c r="C202" s="167"/>
      <c r="D202" s="223"/>
      <c r="E202" s="224"/>
      <c r="F202" s="224"/>
      <c r="G202" s="224"/>
      <c r="H202" s="7" t="s">
        <v>0</v>
      </c>
      <c r="I202" s="16">
        <v>50041</v>
      </c>
      <c r="J202" s="17">
        <v>50405</v>
      </c>
      <c r="K202" s="24">
        <v>40678</v>
      </c>
      <c r="L202" s="52" t="s">
        <v>14</v>
      </c>
      <c r="M202" s="174"/>
      <c r="N202" s="4"/>
      <c r="O202" s="4"/>
      <c r="AG202" s="3">
        <v>0</v>
      </c>
    </row>
    <row r="203" spans="1:33" s="3" customFormat="1" ht="19.149999999999999" customHeight="1">
      <c r="A203" s="171"/>
      <c r="B203" s="171"/>
      <c r="C203" s="167"/>
      <c r="D203" s="223"/>
      <c r="E203" s="224"/>
      <c r="F203" s="224"/>
      <c r="G203" s="224"/>
      <c r="H203" s="7" t="s">
        <v>0</v>
      </c>
      <c r="I203" s="16">
        <v>50406</v>
      </c>
      <c r="J203" s="17">
        <v>50770</v>
      </c>
      <c r="K203" s="24">
        <v>40678</v>
      </c>
      <c r="L203" s="52" t="s">
        <v>14</v>
      </c>
      <c r="M203" s="174"/>
      <c r="N203" s="4"/>
      <c r="O203" s="4"/>
      <c r="AG203" s="3">
        <v>0</v>
      </c>
    </row>
    <row r="204" spans="1:33" s="3" customFormat="1" ht="19.149999999999999" customHeight="1">
      <c r="A204" s="171"/>
      <c r="B204" s="171"/>
      <c r="C204" s="167"/>
      <c r="D204" s="223"/>
      <c r="E204" s="224"/>
      <c r="F204" s="224"/>
      <c r="G204" s="224"/>
      <c r="H204" s="7" t="s">
        <v>0</v>
      </c>
      <c r="I204" s="16">
        <v>50771</v>
      </c>
      <c r="J204" s="17">
        <v>51135</v>
      </c>
      <c r="K204" s="24">
        <v>40678</v>
      </c>
      <c r="L204" s="52" t="s">
        <v>14</v>
      </c>
      <c r="M204" s="174"/>
      <c r="N204" s="4"/>
      <c r="O204" s="4"/>
      <c r="AG204" s="3">
        <v>0</v>
      </c>
    </row>
    <row r="205" spans="1:33" s="3" customFormat="1" ht="19.149999999999999" customHeight="1">
      <c r="A205" s="171"/>
      <c r="B205" s="171"/>
      <c r="C205" s="167"/>
      <c r="D205" s="223"/>
      <c r="E205" s="224"/>
      <c r="F205" s="224"/>
      <c r="G205" s="224"/>
      <c r="H205" s="7" t="s">
        <v>0</v>
      </c>
      <c r="I205" s="16">
        <v>51136</v>
      </c>
      <c r="J205" s="17">
        <v>51501</v>
      </c>
      <c r="K205" s="24">
        <v>40678</v>
      </c>
      <c r="L205" s="52" t="s">
        <v>14</v>
      </c>
      <c r="M205" s="174"/>
      <c r="N205" s="4"/>
      <c r="O205" s="4"/>
      <c r="AG205" s="3">
        <v>0</v>
      </c>
    </row>
    <row r="206" spans="1:33" s="3" customFormat="1" ht="18.75" customHeight="1">
      <c r="A206" s="171"/>
      <c r="B206" s="171"/>
      <c r="C206" s="167" t="s">
        <v>17</v>
      </c>
      <c r="D206" s="199"/>
      <c r="E206" s="201"/>
      <c r="F206" s="202"/>
      <c r="G206" s="200"/>
      <c r="H206" s="175"/>
      <c r="I206" s="176" t="s">
        <v>16</v>
      </c>
      <c r="J206" s="177"/>
      <c r="K206" s="175"/>
      <c r="L206" s="178"/>
      <c r="M206" s="174"/>
      <c r="N206" s="4"/>
      <c r="O206" s="4"/>
      <c r="AG206" s="3">
        <v>0</v>
      </c>
    </row>
    <row r="207" spans="1:33" s="3" customFormat="1" ht="0.75" customHeight="1">
      <c r="A207" s="171"/>
      <c r="B207" s="171"/>
      <c r="C207" s="167" t="s">
        <v>63</v>
      </c>
      <c r="D207" s="199"/>
      <c r="E207" s="201"/>
      <c r="F207" s="202"/>
      <c r="G207" s="185"/>
      <c r="H207" s="175"/>
      <c r="I207" s="176"/>
      <c r="J207" s="177"/>
      <c r="K207" s="175"/>
      <c r="L207" s="178"/>
      <c r="M207" s="174"/>
      <c r="N207" s="4"/>
      <c r="O207" s="4"/>
      <c r="AG207" s="3">
        <v>0</v>
      </c>
    </row>
    <row r="208" spans="1:33" s="3" customFormat="1" ht="18.75" hidden="1" customHeight="1">
      <c r="A208" s="171" t="s">
        <v>41</v>
      </c>
      <c r="B208" s="171" t="s">
        <v>42</v>
      </c>
      <c r="C208" s="167"/>
      <c r="D208" s="199"/>
      <c r="E208" s="201"/>
      <c r="F208" s="202" t="e">
        <f>INDEX(PT_DIFFERENTIATION_VTAR,MATCH(A208,PT_DIFFERENTIATION_VTAR_ID,0))</f>
        <v>#REF!</v>
      </c>
      <c r="G208" s="200" t="e">
        <f>INDEX(PT_DIFFERENTIATION_NTAR,MATCH(B208,PT_DIFFERENTIATION_NTAR_ID,0))</f>
        <v>#REF!</v>
      </c>
      <c r="H208" s="52"/>
      <c r="I208" s="16"/>
      <c r="J208" s="17"/>
      <c r="K208" s="24"/>
      <c r="L208" s="52" t="s">
        <v>14</v>
      </c>
      <c r="M208" s="174"/>
      <c r="N208" s="4"/>
      <c r="O208" s="4"/>
      <c r="AG208" s="3">
        <v>0</v>
      </c>
    </row>
    <row r="209" spans="1:33" s="3" customFormat="1" ht="18.75" hidden="1" customHeight="1">
      <c r="A209" s="171"/>
      <c r="B209" s="171"/>
      <c r="C209" s="167" t="s">
        <v>17</v>
      </c>
      <c r="D209" s="199"/>
      <c r="E209" s="201"/>
      <c r="F209" s="202"/>
      <c r="G209" s="200"/>
      <c r="H209" s="175"/>
      <c r="I209" s="176" t="s">
        <v>16</v>
      </c>
      <c r="J209" s="177"/>
      <c r="K209" s="175"/>
      <c r="L209" s="178"/>
      <c r="M209" s="174"/>
      <c r="N209" s="4"/>
      <c r="O209" s="4"/>
      <c r="AG209" s="3">
        <v>0</v>
      </c>
    </row>
    <row r="210" spans="1:33" s="3" customFormat="1" ht="0.75" hidden="1" customHeight="1">
      <c r="A210" s="171"/>
      <c r="B210" s="171"/>
      <c r="C210" s="167" t="s">
        <v>63</v>
      </c>
      <c r="D210" s="199"/>
      <c r="E210" s="201"/>
      <c r="F210" s="202"/>
      <c r="G210" s="185"/>
      <c r="H210" s="175"/>
      <c r="I210" s="176"/>
      <c r="J210" s="177"/>
      <c r="K210" s="175"/>
      <c r="L210" s="178"/>
      <c r="M210" s="174"/>
      <c r="N210" s="4"/>
      <c r="O210" s="4"/>
      <c r="AG210" s="3">
        <v>0</v>
      </c>
    </row>
    <row r="211" spans="1:33" s="3" customFormat="1" ht="18.75" hidden="1" customHeight="1">
      <c r="A211" s="171" t="s">
        <v>43</v>
      </c>
      <c r="B211" s="171" t="s">
        <v>44</v>
      </c>
      <c r="C211" s="167"/>
      <c r="D211" s="199"/>
      <c r="E211" s="201"/>
      <c r="F211" s="202" t="e">
        <f>INDEX(PT_DIFFERENTIATION_VTAR,MATCH(A211,PT_DIFFERENTIATION_VTAR_ID,0))</f>
        <v>#REF!</v>
      </c>
      <c r="G211" s="200" t="e">
        <f>INDEX(PT_DIFFERENTIATION_NTAR,MATCH(B211,PT_DIFFERENTIATION_NTAR_ID,0))</f>
        <v>#REF!</v>
      </c>
      <c r="H211" s="52"/>
      <c r="I211" s="16"/>
      <c r="J211" s="17"/>
      <c r="K211" s="24"/>
      <c r="L211" s="52" t="s">
        <v>14</v>
      </c>
      <c r="M211" s="174"/>
      <c r="N211" s="4"/>
      <c r="O211" s="4"/>
      <c r="AG211" s="3">
        <v>0</v>
      </c>
    </row>
    <row r="212" spans="1:33" s="3" customFormat="1" ht="18.75" hidden="1" customHeight="1">
      <c r="A212" s="171"/>
      <c r="B212" s="171"/>
      <c r="C212" s="167" t="s">
        <v>17</v>
      </c>
      <c r="D212" s="199"/>
      <c r="E212" s="201"/>
      <c r="F212" s="202"/>
      <c r="G212" s="200"/>
      <c r="H212" s="175"/>
      <c r="I212" s="176" t="s">
        <v>16</v>
      </c>
      <c r="J212" s="177"/>
      <c r="K212" s="175"/>
      <c r="L212" s="178"/>
      <c r="M212" s="174"/>
      <c r="N212" s="4"/>
      <c r="O212" s="4"/>
      <c r="AG212" s="3">
        <v>0</v>
      </c>
    </row>
    <row r="213" spans="1:33" s="3" customFormat="1" ht="0.75" hidden="1" customHeight="1">
      <c r="A213" s="171"/>
      <c r="B213" s="171"/>
      <c r="C213" s="167" t="s">
        <v>63</v>
      </c>
      <c r="D213" s="199"/>
      <c r="E213" s="201"/>
      <c r="F213" s="202"/>
      <c r="G213" s="185"/>
      <c r="H213" s="175"/>
      <c r="I213" s="176"/>
      <c r="J213" s="177"/>
      <c r="K213" s="175"/>
      <c r="L213" s="178"/>
      <c r="M213" s="174"/>
      <c r="N213" s="4"/>
      <c r="O213" s="4"/>
      <c r="AG213" s="3">
        <v>0</v>
      </c>
    </row>
    <row r="214" spans="1:33" s="3" customFormat="1" ht="18.75" hidden="1" customHeight="1">
      <c r="A214" s="171" t="s">
        <v>45</v>
      </c>
      <c r="B214" s="171" t="s">
        <v>46</v>
      </c>
      <c r="C214" s="167"/>
      <c r="D214" s="199"/>
      <c r="E214" s="201"/>
      <c r="F214" s="202" t="e">
        <f>INDEX(PT_DIFFERENTIATION_VTAR,MATCH(A214,PT_DIFFERENTIATION_VTAR_ID,0))</f>
        <v>#REF!</v>
      </c>
      <c r="G214" s="200" t="e">
        <f>INDEX(PT_DIFFERENTIATION_NTAR,MATCH(B214,PT_DIFFERENTIATION_NTAR_ID,0))</f>
        <v>#REF!</v>
      </c>
      <c r="H214" s="52"/>
      <c r="I214" s="16"/>
      <c r="J214" s="17"/>
      <c r="K214" s="24"/>
      <c r="L214" s="52" t="s">
        <v>14</v>
      </c>
      <c r="M214" s="174"/>
      <c r="N214" s="4"/>
      <c r="O214" s="4"/>
      <c r="AG214" s="3">
        <v>0</v>
      </c>
    </row>
    <row r="215" spans="1:33" s="3" customFormat="1" ht="18.75" hidden="1" customHeight="1">
      <c r="A215" s="171"/>
      <c r="B215" s="171"/>
      <c r="C215" s="167" t="s">
        <v>17</v>
      </c>
      <c r="D215" s="199"/>
      <c r="E215" s="201"/>
      <c r="F215" s="202"/>
      <c r="G215" s="200"/>
      <c r="H215" s="175"/>
      <c r="I215" s="176" t="s">
        <v>16</v>
      </c>
      <c r="J215" s="177"/>
      <c r="K215" s="175"/>
      <c r="L215" s="178"/>
      <c r="M215" s="174"/>
      <c r="N215" s="4"/>
      <c r="O215" s="4"/>
      <c r="AG215" s="3">
        <v>0</v>
      </c>
    </row>
    <row r="216" spans="1:33" s="3" customFormat="1" ht="0.75" hidden="1" customHeight="1">
      <c r="A216" s="171"/>
      <c r="B216" s="171"/>
      <c r="C216" s="167" t="s">
        <v>63</v>
      </c>
      <c r="D216" s="199"/>
      <c r="E216" s="201"/>
      <c r="F216" s="202"/>
      <c r="G216" s="185"/>
      <c r="H216" s="175"/>
      <c r="I216" s="176"/>
      <c r="J216" s="177"/>
      <c r="K216" s="175"/>
      <c r="L216" s="178"/>
      <c r="M216" s="174"/>
      <c r="N216" s="4"/>
      <c r="O216" s="4"/>
      <c r="AG216" s="3">
        <v>0</v>
      </c>
    </row>
    <row r="217" spans="1:33" s="3" customFormat="1" ht="18.75" customHeight="1">
      <c r="A217" s="171" t="s">
        <v>47</v>
      </c>
      <c r="B217" s="171" t="s">
        <v>48</v>
      </c>
      <c r="C217" s="167"/>
      <c r="D217" s="199"/>
      <c r="E217" s="201"/>
      <c r="F217" s="202" t="s">
        <v>176</v>
      </c>
      <c r="G217" s="200" t="s">
        <v>176</v>
      </c>
      <c r="H217" s="52"/>
      <c r="I217" s="16">
        <v>43831</v>
      </c>
      <c r="J217" s="17">
        <v>47483</v>
      </c>
      <c r="K217" s="24">
        <v>19639</v>
      </c>
      <c r="L217" s="52" t="s">
        <v>14</v>
      </c>
      <c r="M217" s="174"/>
      <c r="N217" s="4"/>
      <c r="O217" s="4"/>
      <c r="AG217" s="3">
        <v>0</v>
      </c>
    </row>
    <row r="218" spans="1:33" s="3" customFormat="1" ht="42" customHeight="1">
      <c r="A218" s="171"/>
      <c r="B218" s="171"/>
      <c r="C218" s="167" t="s">
        <v>17</v>
      </c>
      <c r="D218" s="199"/>
      <c r="E218" s="201"/>
      <c r="F218" s="202"/>
      <c r="G218" s="200"/>
      <c r="H218" s="175"/>
      <c r="I218" s="176" t="s">
        <v>16</v>
      </c>
      <c r="J218" s="177"/>
      <c r="K218" s="175"/>
      <c r="L218" s="178"/>
      <c r="M218" s="174"/>
      <c r="N218" s="4"/>
      <c r="O218" s="4"/>
      <c r="AG218" s="3">
        <v>0</v>
      </c>
    </row>
    <row r="219" spans="1:33" s="3" customFormat="1" ht="0.75" customHeight="1">
      <c r="A219" s="171"/>
      <c r="B219" s="171"/>
      <c r="C219" s="167" t="s">
        <v>63</v>
      </c>
      <c r="D219" s="199"/>
      <c r="E219" s="201"/>
      <c r="F219" s="202"/>
      <c r="G219" s="185"/>
      <c r="H219" s="175"/>
      <c r="I219" s="176"/>
      <c r="J219" s="177"/>
      <c r="K219" s="175"/>
      <c r="L219" s="178"/>
      <c r="M219" s="174"/>
      <c r="N219" s="4"/>
      <c r="O219" s="4"/>
      <c r="AG219" s="3">
        <v>0</v>
      </c>
    </row>
    <row r="220" spans="1:33" s="3" customFormat="1" ht="18.75" hidden="1" customHeight="1">
      <c r="A220" s="171" t="s">
        <v>50</v>
      </c>
      <c r="B220" s="171" t="s">
        <v>51</v>
      </c>
      <c r="C220" s="167"/>
      <c r="D220" s="199"/>
      <c r="E220" s="201"/>
      <c r="F220" s="202" t="e">
        <f>INDEX(PT_DIFFERENTIATION_VTAR,MATCH(A220,PT_DIFFERENTIATION_VTAR_ID,0))</f>
        <v>#REF!</v>
      </c>
      <c r="G220" s="200" t="e">
        <f>INDEX(PT_DIFFERENTIATION_NTAR,MATCH(B220,PT_DIFFERENTIATION_NTAR_ID,0))</f>
        <v>#REF!</v>
      </c>
      <c r="H220" s="52"/>
      <c r="I220" s="16"/>
      <c r="J220" s="17"/>
      <c r="K220" s="24"/>
      <c r="L220" s="52" t="s">
        <v>14</v>
      </c>
      <c r="M220" s="174"/>
      <c r="N220" s="4"/>
      <c r="O220" s="4"/>
      <c r="AG220" s="3">
        <v>0</v>
      </c>
    </row>
    <row r="221" spans="1:33" s="3" customFormat="1" ht="18.75" hidden="1" customHeight="1">
      <c r="A221" s="171"/>
      <c r="B221" s="171"/>
      <c r="C221" s="167" t="s">
        <v>17</v>
      </c>
      <c r="D221" s="199"/>
      <c r="E221" s="201"/>
      <c r="F221" s="202"/>
      <c r="G221" s="200"/>
      <c r="H221" s="175"/>
      <c r="I221" s="176" t="s">
        <v>16</v>
      </c>
      <c r="J221" s="177"/>
      <c r="K221" s="175"/>
      <c r="L221" s="178"/>
      <c r="M221" s="174"/>
      <c r="N221" s="4"/>
      <c r="O221" s="4"/>
      <c r="AG221" s="3">
        <v>0</v>
      </c>
    </row>
    <row r="222" spans="1:33" s="3" customFormat="1" ht="0.75" hidden="1" customHeight="1">
      <c r="A222" s="171"/>
      <c r="B222" s="171"/>
      <c r="C222" s="167" t="s">
        <v>63</v>
      </c>
      <c r="D222" s="199"/>
      <c r="E222" s="201"/>
      <c r="F222" s="202"/>
      <c r="G222" s="185"/>
      <c r="H222" s="175"/>
      <c r="I222" s="176"/>
      <c r="J222" s="177"/>
      <c r="K222" s="175"/>
      <c r="L222" s="178"/>
      <c r="M222" s="174"/>
      <c r="N222" s="4"/>
      <c r="O222" s="4"/>
      <c r="AG222" s="3">
        <v>0</v>
      </c>
    </row>
    <row r="223" spans="1:33" s="3" customFormat="1" ht="18.75" hidden="1" customHeight="1">
      <c r="A223" s="171" t="s">
        <v>52</v>
      </c>
      <c r="B223" s="171" t="s">
        <v>53</v>
      </c>
      <c r="C223" s="167"/>
      <c r="D223" s="199"/>
      <c r="E223" s="201"/>
      <c r="F223" s="202" t="e">
        <f>INDEX(PT_DIFFERENTIATION_VTAR,MATCH(A223,PT_DIFFERENTIATION_VTAR_ID,0))</f>
        <v>#REF!</v>
      </c>
      <c r="G223" s="200" t="e">
        <f>INDEX(PT_DIFFERENTIATION_NTAR,MATCH(B223,PT_DIFFERENTIATION_NTAR_ID,0))</f>
        <v>#REF!</v>
      </c>
      <c r="H223" s="52"/>
      <c r="I223" s="16"/>
      <c r="J223" s="17"/>
      <c r="K223" s="24"/>
      <c r="L223" s="52" t="s">
        <v>14</v>
      </c>
      <c r="M223" s="174"/>
      <c r="N223" s="4"/>
      <c r="O223" s="4"/>
      <c r="AG223" s="3">
        <v>0</v>
      </c>
    </row>
    <row r="224" spans="1:33" s="3" customFormat="1" ht="18.75" hidden="1" customHeight="1">
      <c r="A224" s="171"/>
      <c r="B224" s="171"/>
      <c r="C224" s="167" t="s">
        <v>17</v>
      </c>
      <c r="D224" s="199"/>
      <c r="E224" s="201"/>
      <c r="F224" s="202"/>
      <c r="G224" s="200"/>
      <c r="H224" s="175"/>
      <c r="I224" s="176" t="s">
        <v>16</v>
      </c>
      <c r="J224" s="177"/>
      <c r="K224" s="175"/>
      <c r="L224" s="178"/>
      <c r="M224" s="174"/>
      <c r="N224" s="4"/>
      <c r="O224" s="4"/>
      <c r="AG224" s="3">
        <v>0</v>
      </c>
    </row>
    <row r="225" spans="1:33" s="3" customFormat="1" ht="0.75" hidden="1" customHeight="1">
      <c r="A225" s="171"/>
      <c r="B225" s="171"/>
      <c r="C225" s="167" t="s">
        <v>63</v>
      </c>
      <c r="D225" s="199"/>
      <c r="E225" s="201"/>
      <c r="F225" s="202"/>
      <c r="G225" s="185"/>
      <c r="H225" s="175"/>
      <c r="I225" s="176"/>
      <c r="J225" s="177"/>
      <c r="K225" s="175"/>
      <c r="L225" s="178"/>
      <c r="M225" s="174"/>
      <c r="N225" s="4"/>
      <c r="O225" s="4"/>
      <c r="AG225" s="3">
        <v>0</v>
      </c>
    </row>
    <row r="226" spans="1:33" s="3" customFormat="1" ht="18.75" hidden="1" customHeight="1">
      <c r="A226" s="171" t="s">
        <v>54</v>
      </c>
      <c r="B226" s="171" t="s">
        <v>55</v>
      </c>
      <c r="C226" s="167"/>
      <c r="D226" s="199"/>
      <c r="E226" s="201"/>
      <c r="F226" s="202" t="e">
        <f>INDEX(PT_DIFFERENTIATION_VTAR,MATCH(A226,PT_DIFFERENTIATION_VTAR_ID,0))</f>
        <v>#REF!</v>
      </c>
      <c r="G226" s="200" t="e">
        <f>INDEX(PT_DIFFERENTIATION_NTAR,MATCH(B226,PT_DIFFERENTIATION_NTAR_ID,0))</f>
        <v>#REF!</v>
      </c>
      <c r="H226" s="52"/>
      <c r="I226" s="16"/>
      <c r="J226" s="17"/>
      <c r="K226" s="24"/>
      <c r="L226" s="52" t="s">
        <v>14</v>
      </c>
      <c r="M226" s="174"/>
      <c r="N226" s="4"/>
      <c r="O226" s="4"/>
      <c r="AG226" s="3">
        <v>0</v>
      </c>
    </row>
    <row r="227" spans="1:33" s="3" customFormat="1" ht="18.75" hidden="1" customHeight="1">
      <c r="A227" s="171"/>
      <c r="B227" s="171"/>
      <c r="C227" s="167" t="s">
        <v>17</v>
      </c>
      <c r="D227" s="199"/>
      <c r="E227" s="201"/>
      <c r="F227" s="202"/>
      <c r="G227" s="200"/>
      <c r="H227" s="175"/>
      <c r="I227" s="176" t="s">
        <v>16</v>
      </c>
      <c r="J227" s="177"/>
      <c r="K227" s="175"/>
      <c r="L227" s="178"/>
      <c r="M227" s="174"/>
      <c r="N227" s="4"/>
      <c r="O227" s="4"/>
      <c r="AG227" s="3">
        <v>0</v>
      </c>
    </row>
    <row r="228" spans="1:33" s="3" customFormat="1" ht="0.75" hidden="1" customHeight="1">
      <c r="A228" s="171"/>
      <c r="B228" s="171"/>
      <c r="C228" s="167" t="s">
        <v>63</v>
      </c>
      <c r="D228" s="199"/>
      <c r="E228" s="201"/>
      <c r="F228" s="202"/>
      <c r="G228" s="185"/>
      <c r="H228" s="175"/>
      <c r="I228" s="176"/>
      <c r="J228" s="177"/>
      <c r="K228" s="175"/>
      <c r="L228" s="178"/>
      <c r="M228" s="174"/>
      <c r="N228" s="4"/>
      <c r="O228" s="4"/>
      <c r="AG228" s="3">
        <v>0</v>
      </c>
    </row>
    <row r="229" spans="1:33" s="3" customFormat="1" ht="18.75" hidden="1" customHeight="1">
      <c r="A229" s="171" t="s">
        <v>56</v>
      </c>
      <c r="B229" s="171" t="s">
        <v>57</v>
      </c>
      <c r="C229" s="167"/>
      <c r="D229" s="199"/>
      <c r="E229" s="201"/>
      <c r="F229" s="202" t="e">
        <f>INDEX(PT_DIFFERENTIATION_VTAR,MATCH(A229,PT_DIFFERENTIATION_VTAR_ID,0))</f>
        <v>#REF!</v>
      </c>
      <c r="G229" s="200" t="e">
        <f>INDEX(PT_DIFFERENTIATION_NTAR,MATCH(B229,PT_DIFFERENTIATION_NTAR_ID,0))</f>
        <v>#REF!</v>
      </c>
      <c r="H229" s="52"/>
      <c r="I229" s="16"/>
      <c r="J229" s="17"/>
      <c r="K229" s="24"/>
      <c r="L229" s="52" t="s">
        <v>14</v>
      </c>
      <c r="M229" s="174"/>
      <c r="N229" s="4"/>
      <c r="O229" s="4"/>
      <c r="AG229" s="3">
        <v>0</v>
      </c>
    </row>
    <row r="230" spans="1:33" s="3" customFormat="1" ht="18.75" hidden="1" customHeight="1">
      <c r="A230" s="171"/>
      <c r="B230" s="171"/>
      <c r="C230" s="167" t="s">
        <v>17</v>
      </c>
      <c r="D230" s="199"/>
      <c r="E230" s="201"/>
      <c r="F230" s="202"/>
      <c r="G230" s="200"/>
      <c r="H230" s="175"/>
      <c r="I230" s="176" t="s">
        <v>16</v>
      </c>
      <c r="J230" s="177"/>
      <c r="K230" s="175"/>
      <c r="L230" s="178"/>
      <c r="M230" s="174"/>
      <c r="N230" s="4"/>
      <c r="O230" s="4"/>
      <c r="AG230" s="3">
        <v>0</v>
      </c>
    </row>
    <row r="231" spans="1:33" s="3" customFormat="1" ht="0.75" hidden="1" customHeight="1">
      <c r="A231" s="171"/>
      <c r="B231" s="171"/>
      <c r="C231" s="167" t="s">
        <v>63</v>
      </c>
      <c r="D231" s="199"/>
      <c r="E231" s="201"/>
      <c r="F231" s="202"/>
      <c r="G231" s="185"/>
      <c r="H231" s="175"/>
      <c r="I231" s="176"/>
      <c r="J231" s="177"/>
      <c r="K231" s="175"/>
      <c r="L231" s="178"/>
      <c r="M231" s="174"/>
      <c r="N231" s="4"/>
      <c r="O231" s="4"/>
      <c r="AG231" s="3">
        <v>0</v>
      </c>
    </row>
    <row r="232" spans="1:33" s="3" customFormat="1" ht="18.75" hidden="1" customHeight="1">
      <c r="A232" s="171" t="s">
        <v>58</v>
      </c>
      <c r="B232" s="171" t="s">
        <v>59</v>
      </c>
      <c r="C232" s="167"/>
      <c r="D232" s="199"/>
      <c r="E232" s="201"/>
      <c r="F232" s="202" t="e">
        <f>INDEX(PT_DIFFERENTIATION_VTAR,MATCH(A232,PT_DIFFERENTIATION_VTAR_ID,0))</f>
        <v>#REF!</v>
      </c>
      <c r="G232" s="200" t="e">
        <f>INDEX(PT_DIFFERENTIATION_NTAR,MATCH(B232,PT_DIFFERENTIATION_NTAR_ID,0))</f>
        <v>#REF!</v>
      </c>
      <c r="H232" s="52"/>
      <c r="I232" s="16"/>
      <c r="J232" s="17"/>
      <c r="K232" s="24"/>
      <c r="L232" s="52" t="s">
        <v>14</v>
      </c>
      <c r="M232" s="174"/>
      <c r="N232" s="4"/>
      <c r="O232" s="4"/>
      <c r="AG232" s="3">
        <v>0</v>
      </c>
    </row>
    <row r="233" spans="1:33" s="3" customFormat="1" ht="18.75" hidden="1" customHeight="1">
      <c r="A233" s="171"/>
      <c r="B233" s="171"/>
      <c r="C233" s="167" t="s">
        <v>17</v>
      </c>
      <c r="D233" s="199"/>
      <c r="E233" s="201"/>
      <c r="F233" s="202"/>
      <c r="G233" s="200"/>
      <c r="H233" s="175"/>
      <c r="I233" s="176" t="s">
        <v>16</v>
      </c>
      <c r="J233" s="177"/>
      <c r="K233" s="175"/>
      <c r="L233" s="178"/>
      <c r="M233" s="174"/>
      <c r="N233" s="4"/>
      <c r="O233" s="4"/>
      <c r="AG233" s="3">
        <v>0</v>
      </c>
    </row>
    <row r="234" spans="1:33" s="3" customFormat="1" ht="0.75" hidden="1" customHeight="1">
      <c r="A234" s="171"/>
      <c r="B234" s="171"/>
      <c r="C234" s="167" t="s">
        <v>63</v>
      </c>
      <c r="D234" s="199"/>
      <c r="E234" s="201"/>
      <c r="F234" s="202"/>
      <c r="G234" s="185"/>
      <c r="H234" s="175"/>
      <c r="I234" s="176"/>
      <c r="J234" s="177"/>
      <c r="K234" s="175"/>
      <c r="L234" s="178"/>
      <c r="M234" s="174"/>
      <c r="N234" s="4"/>
      <c r="O234" s="4"/>
      <c r="AG234" s="3">
        <v>0</v>
      </c>
    </row>
    <row r="235" spans="1:33" s="3" customFormat="1" ht="18.75" hidden="1" customHeight="1">
      <c r="A235" s="171" t="s">
        <v>60</v>
      </c>
      <c r="B235" s="171" t="s">
        <v>61</v>
      </c>
      <c r="C235" s="167"/>
      <c r="D235" s="199"/>
      <c r="E235" s="201"/>
      <c r="F235" s="202" t="e">
        <f>INDEX(PT_DIFFERENTIATION_VTAR,MATCH(A235,PT_DIFFERENTIATION_VTAR_ID,0))</f>
        <v>#REF!</v>
      </c>
      <c r="G235" s="200" t="e">
        <f>INDEX(PT_DIFFERENTIATION_NTAR,MATCH(B235,PT_DIFFERENTIATION_NTAR_ID,0))</f>
        <v>#REF!</v>
      </c>
      <c r="H235" s="52"/>
      <c r="I235" s="16"/>
      <c r="J235" s="17"/>
      <c r="K235" s="24"/>
      <c r="L235" s="52" t="s">
        <v>14</v>
      </c>
      <c r="M235" s="174"/>
      <c r="N235" s="4"/>
      <c r="O235" s="4"/>
      <c r="AG235" s="3">
        <v>0</v>
      </c>
    </row>
    <row r="236" spans="1:33" s="3" customFormat="1" ht="18.75" hidden="1" customHeight="1">
      <c r="A236" s="171"/>
      <c r="B236" s="171"/>
      <c r="C236" s="167" t="s">
        <v>17</v>
      </c>
      <c r="D236" s="199"/>
      <c r="E236" s="201"/>
      <c r="F236" s="202"/>
      <c r="G236" s="200"/>
      <c r="H236" s="175"/>
      <c r="I236" s="176" t="s">
        <v>16</v>
      </c>
      <c r="J236" s="177"/>
      <c r="K236" s="175"/>
      <c r="L236" s="178"/>
      <c r="M236" s="174"/>
      <c r="N236" s="4"/>
      <c r="O236" s="4"/>
      <c r="AG236" s="3">
        <v>0</v>
      </c>
    </row>
    <row r="237" spans="1:33" s="3" customFormat="1" ht="1.1499999999999999" customHeight="1">
      <c r="A237" s="171"/>
      <c r="B237" s="171"/>
      <c r="C237" s="167" t="s">
        <v>63</v>
      </c>
      <c r="D237" s="199"/>
      <c r="E237" s="201"/>
      <c r="F237" s="202"/>
      <c r="G237" s="185"/>
      <c r="H237" s="175"/>
      <c r="I237" s="176"/>
      <c r="J237" s="177"/>
      <c r="K237" s="175"/>
      <c r="L237" s="178"/>
      <c r="M237" s="174"/>
      <c r="N237" s="4"/>
      <c r="O237" s="4"/>
      <c r="AG237" s="3">
        <v>1</v>
      </c>
    </row>
    <row r="238" spans="1:33" ht="27.4" customHeight="1">
      <c r="A238" s="171"/>
      <c r="B238" s="171"/>
      <c r="D238" s="6"/>
      <c r="E238" s="50" t="s">
        <v>64</v>
      </c>
      <c r="F238" s="219" t="str">
        <f>IF(TEMPLATE_SPHERE="HEAT","Размер недополученных доходов регулируемой организацией (при их наличии), исчисленный в соответствии с Основами ценообразования в сфере теплоснабжения,"&amp;" утвержденными постановлением Правительства Российской Федерации от 22 октября 2012 г. N 1075 ""О ценообразовании в сфере теплоснабжения""","Размер недополученных доходов организации холодного водоснабжения (при их наличии), исчисленных в соответствии с Основами ценообразования в сфере водоснабжения и водоотведения")</f>
        <v>Размер недополученных доходов организации холодного водоснабжения (при их наличии), исчисленных в соответствии с Основами ценообразования в сфере водоснабжения и водоотведения</v>
      </c>
      <c r="G238" s="219"/>
      <c r="H238" s="219"/>
      <c r="I238" s="219"/>
      <c r="J238" s="219"/>
      <c r="K238" s="219"/>
      <c r="L238" s="219"/>
      <c r="M238" s="174"/>
      <c r="AG238" s="3">
        <v>26</v>
      </c>
    </row>
    <row r="239" spans="1:33" s="3" customFormat="1" ht="60.75" hidden="1" customHeight="1">
      <c r="A239" s="171" t="s">
        <v>12</v>
      </c>
      <c r="B239" s="171" t="s">
        <v>13</v>
      </c>
      <c r="C239" s="167"/>
      <c r="D239" s="199"/>
      <c r="E239" s="201"/>
      <c r="F239" s="202" t="e">
        <f>INDEX(PT_DIFFERENTIATION_VTAR,MATCH(A239,PT_DIFFERENTIATION_VTAR_ID,0))</f>
        <v>#REF!</v>
      </c>
      <c r="G239" s="200" t="e">
        <f>INDEX(PT_DIFFERENTIATION_NTAR,MATCH(B239,PT_DIFFERENTIATION_NTAR_ID,0))</f>
        <v>#REF!</v>
      </c>
      <c r="H239" s="52"/>
      <c r="I239" s="16"/>
      <c r="J239" s="17"/>
      <c r="K239" s="24"/>
      <c r="L239" s="52" t="s">
        <v>14</v>
      </c>
      <c r="M239" s="174"/>
      <c r="N239" s="4"/>
      <c r="O239" s="4"/>
      <c r="AG239" s="3">
        <v>0</v>
      </c>
    </row>
    <row r="240" spans="1:33" s="3" customFormat="1" ht="18.75" hidden="1" customHeight="1">
      <c r="A240" s="171"/>
      <c r="B240" s="171"/>
      <c r="C240" s="167" t="s">
        <v>17</v>
      </c>
      <c r="D240" s="199"/>
      <c r="E240" s="201"/>
      <c r="F240" s="202"/>
      <c r="G240" s="200"/>
      <c r="H240" s="175"/>
      <c r="I240" s="176" t="s">
        <v>16</v>
      </c>
      <c r="J240" s="177"/>
      <c r="K240" s="175"/>
      <c r="L240" s="178"/>
      <c r="M240" s="174"/>
      <c r="N240" s="4"/>
      <c r="O240" s="4"/>
      <c r="AG240" s="3">
        <v>0</v>
      </c>
    </row>
    <row r="241" spans="1:33" s="3" customFormat="1" ht="0.75" hidden="1" customHeight="1">
      <c r="A241" s="171"/>
      <c r="B241" s="171"/>
      <c r="C241" s="167" t="s">
        <v>63</v>
      </c>
      <c r="D241" s="199"/>
      <c r="E241" s="201"/>
      <c r="F241" s="202"/>
      <c r="G241" s="185"/>
      <c r="H241" s="175"/>
      <c r="I241" s="176"/>
      <c r="J241" s="177"/>
      <c r="K241" s="175"/>
      <c r="L241" s="178"/>
      <c r="M241" s="174"/>
      <c r="N241" s="4"/>
      <c r="O241" s="4"/>
      <c r="AG241" s="3">
        <v>0</v>
      </c>
    </row>
    <row r="242" spans="1:33" s="3" customFormat="1" ht="45" hidden="1" customHeight="1">
      <c r="A242" s="171" t="s">
        <v>24</v>
      </c>
      <c r="B242" s="171" t="s">
        <v>25</v>
      </c>
      <c r="C242" s="167"/>
      <c r="D242" s="199"/>
      <c r="E242" s="201"/>
      <c r="F242" s="202" t="e">
        <f>INDEX(PT_DIFFERENTIATION_VTAR,MATCH(A242,PT_DIFFERENTIATION_VTAR_ID,0))</f>
        <v>#REF!</v>
      </c>
      <c r="G242" s="200" t="e">
        <f>INDEX(PT_DIFFERENTIATION_NTAR,MATCH(B242,PT_DIFFERENTIATION_NTAR_ID,0))</f>
        <v>#REF!</v>
      </c>
      <c r="H242" s="52"/>
      <c r="I242" s="16"/>
      <c r="J242" s="17"/>
      <c r="K242" s="24"/>
      <c r="L242" s="52" t="s">
        <v>14</v>
      </c>
      <c r="M242" s="174"/>
      <c r="N242" s="4"/>
      <c r="O242" s="4"/>
      <c r="AG242" s="3">
        <v>0</v>
      </c>
    </row>
    <row r="243" spans="1:33" s="3" customFormat="1" ht="18.75" hidden="1" customHeight="1">
      <c r="A243" s="171"/>
      <c r="B243" s="171"/>
      <c r="C243" s="167" t="s">
        <v>17</v>
      </c>
      <c r="D243" s="199"/>
      <c r="E243" s="201"/>
      <c r="F243" s="202"/>
      <c r="G243" s="200"/>
      <c r="H243" s="175"/>
      <c r="I243" s="176" t="s">
        <v>16</v>
      </c>
      <c r="J243" s="177"/>
      <c r="K243" s="175"/>
      <c r="L243" s="178"/>
      <c r="M243" s="174"/>
      <c r="N243" s="4"/>
      <c r="O243" s="4"/>
      <c r="AG243" s="3">
        <v>0</v>
      </c>
    </row>
    <row r="244" spans="1:33" s="3" customFormat="1" ht="0.75" hidden="1" customHeight="1">
      <c r="A244" s="171"/>
      <c r="B244" s="171"/>
      <c r="C244" s="167" t="s">
        <v>63</v>
      </c>
      <c r="D244" s="199"/>
      <c r="E244" s="201"/>
      <c r="F244" s="202"/>
      <c r="G244" s="185"/>
      <c r="H244" s="175"/>
      <c r="I244" s="176"/>
      <c r="J244" s="177"/>
      <c r="K244" s="175"/>
      <c r="L244" s="178"/>
      <c r="M244" s="174"/>
      <c r="N244" s="4"/>
      <c r="O244" s="4"/>
      <c r="AG244" s="3">
        <v>0</v>
      </c>
    </row>
    <row r="245" spans="1:33" s="3" customFormat="1" ht="45" hidden="1" customHeight="1">
      <c r="A245" s="171" t="s">
        <v>26</v>
      </c>
      <c r="B245" s="171" t="s">
        <v>27</v>
      </c>
      <c r="C245" s="167"/>
      <c r="D245" s="199"/>
      <c r="E245" s="201"/>
      <c r="F245" s="202" t="e">
        <f>INDEX(PT_DIFFERENTIATION_VTAR,MATCH(A245,PT_DIFFERENTIATION_VTAR_ID,0))</f>
        <v>#REF!</v>
      </c>
      <c r="G245" s="200" t="e">
        <f>INDEX(PT_DIFFERENTIATION_NTAR,MATCH(B245,PT_DIFFERENTIATION_NTAR_ID,0))</f>
        <v>#REF!</v>
      </c>
      <c r="H245" s="52"/>
      <c r="I245" s="16"/>
      <c r="J245" s="17"/>
      <c r="K245" s="24"/>
      <c r="L245" s="52" t="s">
        <v>14</v>
      </c>
      <c r="M245" s="174"/>
      <c r="N245" s="4"/>
      <c r="O245" s="4"/>
      <c r="AG245" s="3">
        <v>0</v>
      </c>
    </row>
    <row r="246" spans="1:33" s="3" customFormat="1" ht="18.75" hidden="1" customHeight="1">
      <c r="A246" s="171"/>
      <c r="B246" s="171"/>
      <c r="C246" s="167" t="s">
        <v>17</v>
      </c>
      <c r="D246" s="199"/>
      <c r="E246" s="201"/>
      <c r="F246" s="202"/>
      <c r="G246" s="200"/>
      <c r="H246" s="175"/>
      <c r="I246" s="176" t="s">
        <v>16</v>
      </c>
      <c r="J246" s="177"/>
      <c r="K246" s="175"/>
      <c r="L246" s="178"/>
      <c r="M246" s="174"/>
      <c r="N246" s="4"/>
      <c r="O246" s="4"/>
      <c r="AG246" s="3">
        <v>0</v>
      </c>
    </row>
    <row r="247" spans="1:33" s="3" customFormat="1" ht="0.75" hidden="1" customHeight="1">
      <c r="A247" s="171"/>
      <c r="B247" s="171"/>
      <c r="C247" s="167" t="s">
        <v>63</v>
      </c>
      <c r="D247" s="199"/>
      <c r="E247" s="201"/>
      <c r="F247" s="202"/>
      <c r="G247" s="185"/>
      <c r="H247" s="175"/>
      <c r="I247" s="176"/>
      <c r="J247" s="177"/>
      <c r="K247" s="175"/>
      <c r="L247" s="178"/>
      <c r="M247" s="174"/>
      <c r="N247" s="4"/>
      <c r="O247" s="4"/>
      <c r="AG247" s="3">
        <v>0</v>
      </c>
    </row>
    <row r="248" spans="1:33" s="3" customFormat="1" ht="45" hidden="1" customHeight="1">
      <c r="A248" s="171" t="s">
        <v>28</v>
      </c>
      <c r="B248" s="171" t="s">
        <v>29</v>
      </c>
      <c r="C248" s="167"/>
      <c r="D248" s="199"/>
      <c r="E248" s="201"/>
      <c r="F248" s="202" t="e">
        <f>INDEX(PT_DIFFERENTIATION_VTAR,MATCH(A248,PT_DIFFERENTIATION_VTAR_ID,0))</f>
        <v>#REF!</v>
      </c>
      <c r="G248" s="200" t="e">
        <f>INDEX(PT_DIFFERENTIATION_NTAR,MATCH(B248,PT_DIFFERENTIATION_NTAR_ID,0))</f>
        <v>#REF!</v>
      </c>
      <c r="H248" s="52"/>
      <c r="I248" s="16"/>
      <c r="J248" s="17"/>
      <c r="K248" s="24"/>
      <c r="L248" s="52" t="s">
        <v>14</v>
      </c>
      <c r="M248" s="174"/>
      <c r="N248" s="4"/>
      <c r="O248" s="4"/>
      <c r="AG248" s="3">
        <v>0</v>
      </c>
    </row>
    <row r="249" spans="1:33" s="3" customFormat="1" ht="18.75" hidden="1" customHeight="1">
      <c r="A249" s="171"/>
      <c r="B249" s="171"/>
      <c r="C249" s="167" t="s">
        <v>17</v>
      </c>
      <c r="D249" s="199"/>
      <c r="E249" s="201"/>
      <c r="F249" s="202"/>
      <c r="G249" s="200"/>
      <c r="H249" s="175"/>
      <c r="I249" s="176" t="s">
        <v>16</v>
      </c>
      <c r="J249" s="177"/>
      <c r="K249" s="175"/>
      <c r="L249" s="178"/>
      <c r="M249" s="174"/>
      <c r="N249" s="4"/>
      <c r="O249" s="4"/>
      <c r="AG249" s="3">
        <v>0</v>
      </c>
    </row>
    <row r="250" spans="1:33" s="3" customFormat="1" ht="0.75" hidden="1" customHeight="1">
      <c r="A250" s="171"/>
      <c r="B250" s="171"/>
      <c r="C250" s="167" t="s">
        <v>63</v>
      </c>
      <c r="D250" s="199"/>
      <c r="E250" s="201"/>
      <c r="F250" s="202"/>
      <c r="G250" s="185"/>
      <c r="H250" s="175"/>
      <c r="I250" s="176"/>
      <c r="J250" s="177"/>
      <c r="K250" s="175"/>
      <c r="L250" s="178"/>
      <c r="M250" s="174"/>
      <c r="N250" s="4"/>
      <c r="O250" s="4"/>
      <c r="AG250" s="3">
        <v>0</v>
      </c>
    </row>
    <row r="251" spans="1:33" s="3" customFormat="1" ht="18.75" hidden="1" customHeight="1">
      <c r="A251" s="171" t="s">
        <v>30</v>
      </c>
      <c r="B251" s="171" t="s">
        <v>31</v>
      </c>
      <c r="C251" s="167"/>
      <c r="D251" s="199"/>
      <c r="E251" s="201"/>
      <c r="F251" s="202" t="e">
        <f>INDEX(PT_DIFFERENTIATION_VTAR,MATCH(A251,PT_DIFFERENTIATION_VTAR_ID,0))</f>
        <v>#REF!</v>
      </c>
      <c r="G251" s="200" t="e">
        <f>INDEX(PT_DIFFERENTIATION_NTAR,MATCH(B251,PT_DIFFERENTIATION_NTAR_ID,0))</f>
        <v>#REF!</v>
      </c>
      <c r="H251" s="52"/>
      <c r="I251" s="16"/>
      <c r="J251" s="17"/>
      <c r="K251" s="24"/>
      <c r="L251" s="52" t="s">
        <v>14</v>
      </c>
      <c r="M251" s="174"/>
      <c r="N251" s="4"/>
      <c r="O251" s="4"/>
      <c r="AG251" s="3">
        <v>0</v>
      </c>
    </row>
    <row r="252" spans="1:33" s="3" customFormat="1" ht="18.75" hidden="1" customHeight="1">
      <c r="A252" s="171"/>
      <c r="B252" s="171"/>
      <c r="C252" s="167" t="s">
        <v>17</v>
      </c>
      <c r="D252" s="199"/>
      <c r="E252" s="201"/>
      <c r="F252" s="202"/>
      <c r="G252" s="200"/>
      <c r="H252" s="175"/>
      <c r="I252" s="176" t="s">
        <v>16</v>
      </c>
      <c r="J252" s="177"/>
      <c r="K252" s="175"/>
      <c r="L252" s="178"/>
      <c r="M252" s="174"/>
      <c r="N252" s="4"/>
      <c r="O252" s="4"/>
      <c r="AG252" s="3">
        <v>0</v>
      </c>
    </row>
    <row r="253" spans="1:33" s="3" customFormat="1" ht="0.75" hidden="1" customHeight="1">
      <c r="A253" s="171"/>
      <c r="B253" s="171"/>
      <c r="C253" s="167" t="s">
        <v>63</v>
      </c>
      <c r="D253" s="199"/>
      <c r="E253" s="201"/>
      <c r="F253" s="202"/>
      <c r="G253" s="185"/>
      <c r="H253" s="175"/>
      <c r="I253" s="176"/>
      <c r="J253" s="177"/>
      <c r="K253" s="175"/>
      <c r="L253" s="178"/>
      <c r="M253" s="174"/>
      <c r="N253" s="4"/>
      <c r="O253" s="4"/>
      <c r="AG253" s="3">
        <v>0</v>
      </c>
    </row>
    <row r="254" spans="1:33" s="3" customFormat="1" ht="18.75" hidden="1" customHeight="1">
      <c r="A254" s="171" t="s">
        <v>32</v>
      </c>
      <c r="B254" s="171" t="s">
        <v>33</v>
      </c>
      <c r="C254" s="167"/>
      <c r="D254" s="199"/>
      <c r="E254" s="201"/>
      <c r="F254" s="202" t="e">
        <f>INDEX(PT_DIFFERENTIATION_VTAR,MATCH(A254,PT_DIFFERENTIATION_VTAR_ID,0))</f>
        <v>#REF!</v>
      </c>
      <c r="G254" s="200" t="e">
        <f>INDEX(PT_DIFFERENTIATION_NTAR,MATCH(B254,PT_DIFFERENTIATION_NTAR_ID,0))</f>
        <v>#REF!</v>
      </c>
      <c r="H254" s="52"/>
      <c r="I254" s="16"/>
      <c r="J254" s="17"/>
      <c r="K254" s="24"/>
      <c r="L254" s="52" t="s">
        <v>14</v>
      </c>
      <c r="M254" s="174"/>
      <c r="N254" s="4"/>
      <c r="O254" s="4"/>
      <c r="AG254" s="3">
        <v>0</v>
      </c>
    </row>
    <row r="255" spans="1:33" s="3" customFormat="1" ht="18.75" hidden="1" customHeight="1">
      <c r="A255" s="171"/>
      <c r="B255" s="171"/>
      <c r="C255" s="167" t="s">
        <v>17</v>
      </c>
      <c r="D255" s="199"/>
      <c r="E255" s="201"/>
      <c r="F255" s="202"/>
      <c r="G255" s="200"/>
      <c r="H255" s="175"/>
      <c r="I255" s="176" t="s">
        <v>16</v>
      </c>
      <c r="J255" s="177"/>
      <c r="K255" s="175"/>
      <c r="L255" s="178"/>
      <c r="M255" s="174"/>
      <c r="N255" s="4"/>
      <c r="O255" s="4"/>
      <c r="AG255" s="3">
        <v>0</v>
      </c>
    </row>
    <row r="256" spans="1:33" s="3" customFormat="1" ht="0.75" hidden="1" customHeight="1">
      <c r="A256" s="171"/>
      <c r="B256" s="171"/>
      <c r="C256" s="167" t="s">
        <v>63</v>
      </c>
      <c r="D256" s="199"/>
      <c r="E256" s="201"/>
      <c r="F256" s="202"/>
      <c r="G256" s="185"/>
      <c r="H256" s="175"/>
      <c r="I256" s="176"/>
      <c r="J256" s="177"/>
      <c r="K256" s="175"/>
      <c r="L256" s="178"/>
      <c r="M256" s="174"/>
      <c r="N256" s="4"/>
      <c r="O256" s="4"/>
      <c r="AG256" s="3">
        <v>0</v>
      </c>
    </row>
    <row r="257" spans="1:33" s="3" customFormat="1" ht="18.75" hidden="1" customHeight="1">
      <c r="A257" s="171" t="s">
        <v>34</v>
      </c>
      <c r="B257" s="171" t="s">
        <v>35</v>
      </c>
      <c r="C257" s="167"/>
      <c r="D257" s="199"/>
      <c r="E257" s="201"/>
      <c r="F257" s="202" t="e">
        <f>INDEX(PT_DIFFERENTIATION_VTAR,MATCH(A257,PT_DIFFERENTIATION_VTAR_ID,0))</f>
        <v>#REF!</v>
      </c>
      <c r="G257" s="200" t="e">
        <f>INDEX(PT_DIFFERENTIATION_NTAR,MATCH(B257,PT_DIFFERENTIATION_NTAR_ID,0))</f>
        <v>#REF!</v>
      </c>
      <c r="H257" s="52"/>
      <c r="I257" s="16"/>
      <c r="J257" s="17"/>
      <c r="K257" s="24"/>
      <c r="L257" s="52" t="s">
        <v>14</v>
      </c>
      <c r="M257" s="174"/>
      <c r="N257" s="4"/>
      <c r="O257" s="4"/>
      <c r="AG257" s="3">
        <v>0</v>
      </c>
    </row>
    <row r="258" spans="1:33" s="3" customFormat="1" ht="18.75" hidden="1" customHeight="1">
      <c r="A258" s="171"/>
      <c r="B258" s="171"/>
      <c r="C258" s="167" t="s">
        <v>17</v>
      </c>
      <c r="D258" s="199"/>
      <c r="E258" s="201"/>
      <c r="F258" s="202"/>
      <c r="G258" s="200"/>
      <c r="H258" s="175"/>
      <c r="I258" s="176" t="s">
        <v>16</v>
      </c>
      <c r="J258" s="177"/>
      <c r="K258" s="175"/>
      <c r="L258" s="178"/>
      <c r="M258" s="174"/>
      <c r="N258" s="4"/>
      <c r="O258" s="4"/>
      <c r="AG258" s="3">
        <v>0</v>
      </c>
    </row>
    <row r="259" spans="1:33" s="3" customFormat="1" ht="0.75" hidden="1" customHeight="1">
      <c r="A259" s="171"/>
      <c r="B259" s="171"/>
      <c r="C259" s="167" t="s">
        <v>63</v>
      </c>
      <c r="D259" s="199"/>
      <c r="E259" s="201"/>
      <c r="F259" s="202"/>
      <c r="G259" s="185"/>
      <c r="H259" s="175"/>
      <c r="I259" s="176"/>
      <c r="J259" s="177"/>
      <c r="K259" s="175"/>
      <c r="L259" s="178"/>
      <c r="M259" s="174"/>
      <c r="N259" s="4"/>
      <c r="O259" s="4"/>
      <c r="AG259" s="3">
        <v>0</v>
      </c>
    </row>
    <row r="260" spans="1:33" s="3" customFormat="1" ht="18.75" hidden="1" customHeight="1">
      <c r="A260" s="171" t="s">
        <v>36</v>
      </c>
      <c r="B260" s="171" t="s">
        <v>37</v>
      </c>
      <c r="C260" s="167"/>
      <c r="D260" s="199"/>
      <c r="E260" s="201"/>
      <c r="F260" s="202" t="e">
        <f>INDEX(PT_DIFFERENTIATION_VTAR,MATCH(A260,PT_DIFFERENTIATION_VTAR_ID,0))</f>
        <v>#REF!</v>
      </c>
      <c r="G260" s="200" t="e">
        <f>INDEX(PT_DIFFERENTIATION_NTAR,MATCH(B260,PT_DIFFERENTIATION_NTAR_ID,0))</f>
        <v>#REF!</v>
      </c>
      <c r="H260" s="52"/>
      <c r="I260" s="16"/>
      <c r="J260" s="17"/>
      <c r="K260" s="24"/>
      <c r="L260" s="52" t="s">
        <v>14</v>
      </c>
      <c r="M260" s="174"/>
      <c r="N260" s="4"/>
      <c r="O260" s="4"/>
      <c r="AG260" s="3">
        <v>0</v>
      </c>
    </row>
    <row r="261" spans="1:33" s="3" customFormat="1" ht="18.75" hidden="1" customHeight="1">
      <c r="A261" s="171"/>
      <c r="B261" s="171"/>
      <c r="C261" s="167" t="s">
        <v>17</v>
      </c>
      <c r="D261" s="199"/>
      <c r="E261" s="201"/>
      <c r="F261" s="202"/>
      <c r="G261" s="200"/>
      <c r="H261" s="175"/>
      <c r="I261" s="176" t="s">
        <v>16</v>
      </c>
      <c r="J261" s="177"/>
      <c r="K261" s="175"/>
      <c r="L261" s="178"/>
      <c r="M261" s="174"/>
      <c r="N261" s="4"/>
      <c r="O261" s="4"/>
      <c r="AG261" s="3">
        <v>0</v>
      </c>
    </row>
    <row r="262" spans="1:33" s="3" customFormat="1" ht="0.75" hidden="1" customHeight="1">
      <c r="A262" s="171"/>
      <c r="B262" s="171"/>
      <c r="C262" s="167" t="s">
        <v>63</v>
      </c>
      <c r="D262" s="199"/>
      <c r="E262" s="201"/>
      <c r="F262" s="202"/>
      <c r="G262" s="185"/>
      <c r="H262" s="175"/>
      <c r="I262" s="176"/>
      <c r="J262" s="177"/>
      <c r="K262" s="175"/>
      <c r="L262" s="178"/>
      <c r="M262" s="174"/>
      <c r="N262" s="4"/>
      <c r="O262" s="4"/>
      <c r="AG262" s="3">
        <v>0</v>
      </c>
    </row>
    <row r="263" spans="1:33" s="3" customFormat="1" ht="18.75" hidden="1" customHeight="1">
      <c r="A263" s="171" t="s">
        <v>178</v>
      </c>
      <c r="B263" s="171" t="s">
        <v>179</v>
      </c>
      <c r="C263" s="167"/>
      <c r="D263" s="199"/>
      <c r="E263" s="201"/>
      <c r="F263" s="202" t="e">
        <f>INDEX(PT_DIFFERENTIATION_VTAR,MATCH(A263,PT_DIFFERENTIATION_VTAR_ID,0))</f>
        <v>#REF!</v>
      </c>
      <c r="G263" s="200" t="e">
        <f>INDEX(PT_DIFFERENTIATION_NTAR,MATCH(B263,PT_DIFFERENTIATION_NTAR_ID,0))</f>
        <v>#REF!</v>
      </c>
      <c r="H263" s="52"/>
      <c r="I263" s="16"/>
      <c r="J263" s="17"/>
      <c r="K263" s="24"/>
      <c r="L263" s="52" t="s">
        <v>14</v>
      </c>
      <c r="M263" s="174"/>
      <c r="N263" s="4"/>
      <c r="O263" s="4"/>
      <c r="AG263" s="3">
        <v>0</v>
      </c>
    </row>
    <row r="264" spans="1:33" s="3" customFormat="1" ht="18.75" hidden="1" customHeight="1">
      <c r="A264" s="171"/>
      <c r="B264" s="171"/>
      <c r="C264" s="167" t="s">
        <v>17</v>
      </c>
      <c r="D264" s="199"/>
      <c r="E264" s="201"/>
      <c r="F264" s="202"/>
      <c r="G264" s="200"/>
      <c r="H264" s="175"/>
      <c r="I264" s="176" t="s">
        <v>16</v>
      </c>
      <c r="J264" s="177"/>
      <c r="K264" s="175"/>
      <c r="L264" s="178"/>
      <c r="M264" s="174"/>
      <c r="N264" s="4"/>
      <c r="O264" s="4"/>
      <c r="AG264" s="3">
        <v>0</v>
      </c>
    </row>
    <row r="265" spans="1:33" s="3" customFormat="1" ht="0.75" hidden="1" customHeight="1">
      <c r="A265" s="171"/>
      <c r="B265" s="171"/>
      <c r="C265" s="167" t="s">
        <v>63</v>
      </c>
      <c r="D265" s="199"/>
      <c r="E265" s="201"/>
      <c r="F265" s="202"/>
      <c r="G265" s="185"/>
      <c r="H265" s="175"/>
      <c r="I265" s="176"/>
      <c r="J265" s="177"/>
      <c r="K265" s="175"/>
      <c r="L265" s="178"/>
      <c r="M265" s="174"/>
      <c r="N265" s="4"/>
      <c r="O265" s="4"/>
      <c r="AG265" s="3">
        <v>0</v>
      </c>
    </row>
    <row r="266" spans="1:33" s="3" customFormat="1" ht="18.75" customHeight="1">
      <c r="A266" s="171" t="s">
        <v>38</v>
      </c>
      <c r="B266" s="171" t="s">
        <v>39</v>
      </c>
      <c r="C266" s="167"/>
      <c r="D266" s="199"/>
      <c r="E266" s="201"/>
      <c r="F266" s="202" t="s">
        <v>124</v>
      </c>
      <c r="G266" s="200" t="s">
        <v>182</v>
      </c>
      <c r="H266" s="52"/>
      <c r="I266" s="16">
        <v>45658</v>
      </c>
      <c r="J266" s="17">
        <v>46022</v>
      </c>
      <c r="K266" s="24">
        <v>0</v>
      </c>
      <c r="L266" s="52" t="s">
        <v>14</v>
      </c>
      <c r="M266" s="174"/>
      <c r="N266" s="4"/>
      <c r="O266" s="4"/>
      <c r="AG266" s="3">
        <v>0</v>
      </c>
    </row>
    <row r="267" spans="1:33" s="3" customFormat="1" ht="18.75" customHeight="1">
      <c r="A267" s="171"/>
      <c r="B267" s="171"/>
      <c r="C267" s="167" t="s">
        <v>17</v>
      </c>
      <c r="D267" s="199"/>
      <c r="E267" s="201"/>
      <c r="F267" s="202"/>
      <c r="G267" s="200"/>
      <c r="H267" s="175"/>
      <c r="I267" s="176" t="s">
        <v>16</v>
      </c>
      <c r="J267" s="177"/>
      <c r="K267" s="175"/>
      <c r="L267" s="178"/>
      <c r="M267" s="174"/>
      <c r="N267" s="4"/>
      <c r="O267" s="4"/>
      <c r="AG267" s="3">
        <v>0</v>
      </c>
    </row>
    <row r="268" spans="1:33" s="3" customFormat="1" ht="0.75" customHeight="1">
      <c r="A268" s="171"/>
      <c r="B268" s="171"/>
      <c r="C268" s="167" t="s">
        <v>63</v>
      </c>
      <c r="D268" s="199"/>
      <c r="E268" s="201"/>
      <c r="F268" s="202"/>
      <c r="G268" s="185"/>
      <c r="H268" s="175"/>
      <c r="I268" s="176"/>
      <c r="J268" s="177"/>
      <c r="K268" s="175"/>
      <c r="L268" s="178"/>
      <c r="M268" s="174"/>
      <c r="N268" s="4"/>
      <c r="O268" s="4"/>
      <c r="AG268" s="3">
        <v>0</v>
      </c>
    </row>
    <row r="269" spans="1:33" s="3" customFormat="1" ht="18.75" hidden="1" customHeight="1">
      <c r="A269" s="171" t="s">
        <v>41</v>
      </c>
      <c r="B269" s="171" t="s">
        <v>42</v>
      </c>
      <c r="C269" s="167"/>
      <c r="D269" s="199"/>
      <c r="E269" s="201"/>
      <c r="F269" s="202" t="e">
        <f>INDEX(PT_DIFFERENTIATION_VTAR,MATCH(A269,PT_DIFFERENTIATION_VTAR_ID,0))</f>
        <v>#REF!</v>
      </c>
      <c r="G269" s="200" t="e">
        <f>INDEX(PT_DIFFERENTIATION_NTAR,MATCH(B269,PT_DIFFERENTIATION_NTAR_ID,0))</f>
        <v>#REF!</v>
      </c>
      <c r="H269" s="52"/>
      <c r="I269" s="16"/>
      <c r="J269" s="17"/>
      <c r="K269" s="24"/>
      <c r="L269" s="52" t="s">
        <v>14</v>
      </c>
      <c r="M269" s="174"/>
      <c r="N269" s="4"/>
      <c r="O269" s="4"/>
      <c r="AG269" s="3">
        <v>0</v>
      </c>
    </row>
    <row r="270" spans="1:33" s="3" customFormat="1" ht="18.75" hidden="1" customHeight="1">
      <c r="A270" s="171"/>
      <c r="B270" s="171"/>
      <c r="C270" s="167" t="s">
        <v>17</v>
      </c>
      <c r="D270" s="199"/>
      <c r="E270" s="201"/>
      <c r="F270" s="202"/>
      <c r="G270" s="200"/>
      <c r="H270" s="175"/>
      <c r="I270" s="176" t="s">
        <v>16</v>
      </c>
      <c r="J270" s="177"/>
      <c r="K270" s="175"/>
      <c r="L270" s="178"/>
      <c r="M270" s="174"/>
      <c r="N270" s="4"/>
      <c r="O270" s="4"/>
      <c r="AG270" s="3">
        <v>0</v>
      </c>
    </row>
    <row r="271" spans="1:33" s="3" customFormat="1" ht="0.75" hidden="1" customHeight="1">
      <c r="A271" s="171"/>
      <c r="B271" s="171"/>
      <c r="C271" s="167" t="s">
        <v>63</v>
      </c>
      <c r="D271" s="199"/>
      <c r="E271" s="201"/>
      <c r="F271" s="202"/>
      <c r="G271" s="185"/>
      <c r="H271" s="175"/>
      <c r="I271" s="176"/>
      <c r="J271" s="177"/>
      <c r="K271" s="175"/>
      <c r="L271" s="178"/>
      <c r="M271" s="174"/>
      <c r="N271" s="4"/>
      <c r="O271" s="4"/>
      <c r="AG271" s="3">
        <v>0</v>
      </c>
    </row>
    <row r="272" spans="1:33" s="3" customFormat="1" ht="18.75" hidden="1" customHeight="1">
      <c r="A272" s="171" t="s">
        <v>43</v>
      </c>
      <c r="B272" s="171" t="s">
        <v>44</v>
      </c>
      <c r="C272" s="167"/>
      <c r="D272" s="199"/>
      <c r="E272" s="201"/>
      <c r="F272" s="202" t="e">
        <f>INDEX(PT_DIFFERENTIATION_VTAR,MATCH(A272,PT_DIFFERENTIATION_VTAR_ID,0))</f>
        <v>#REF!</v>
      </c>
      <c r="G272" s="200" t="e">
        <f>INDEX(PT_DIFFERENTIATION_NTAR,MATCH(B272,PT_DIFFERENTIATION_NTAR_ID,0))</f>
        <v>#REF!</v>
      </c>
      <c r="H272" s="52"/>
      <c r="I272" s="16"/>
      <c r="J272" s="17"/>
      <c r="K272" s="24"/>
      <c r="L272" s="52" t="s">
        <v>14</v>
      </c>
      <c r="M272" s="174"/>
      <c r="N272" s="4"/>
      <c r="O272" s="4"/>
      <c r="AG272" s="3">
        <v>0</v>
      </c>
    </row>
    <row r="273" spans="1:33" s="3" customFormat="1" ht="18.75" hidden="1" customHeight="1">
      <c r="A273" s="171"/>
      <c r="B273" s="171"/>
      <c r="C273" s="167" t="s">
        <v>17</v>
      </c>
      <c r="D273" s="199"/>
      <c r="E273" s="201"/>
      <c r="F273" s="202"/>
      <c r="G273" s="200"/>
      <c r="H273" s="175"/>
      <c r="I273" s="176" t="s">
        <v>16</v>
      </c>
      <c r="J273" s="177"/>
      <c r="K273" s="175"/>
      <c r="L273" s="178"/>
      <c r="M273" s="174"/>
      <c r="N273" s="4"/>
      <c r="O273" s="4"/>
      <c r="AG273" s="3">
        <v>0</v>
      </c>
    </row>
    <row r="274" spans="1:33" s="3" customFormat="1" ht="0.75" hidden="1" customHeight="1">
      <c r="A274" s="171"/>
      <c r="B274" s="171"/>
      <c r="C274" s="167" t="s">
        <v>63</v>
      </c>
      <c r="D274" s="199"/>
      <c r="E274" s="201"/>
      <c r="F274" s="202"/>
      <c r="G274" s="185"/>
      <c r="H274" s="175"/>
      <c r="I274" s="176"/>
      <c r="J274" s="177"/>
      <c r="K274" s="175"/>
      <c r="L274" s="178"/>
      <c r="M274" s="174"/>
      <c r="N274" s="4"/>
      <c r="O274" s="4"/>
      <c r="AG274" s="3">
        <v>0</v>
      </c>
    </row>
    <row r="275" spans="1:33" s="3" customFormat="1" ht="18.75" hidden="1" customHeight="1">
      <c r="A275" s="171" t="s">
        <v>45</v>
      </c>
      <c r="B275" s="171" t="s">
        <v>46</v>
      </c>
      <c r="C275" s="167"/>
      <c r="D275" s="199"/>
      <c r="E275" s="201"/>
      <c r="F275" s="202" t="e">
        <f>INDEX(PT_DIFFERENTIATION_VTAR,MATCH(A275,PT_DIFFERENTIATION_VTAR_ID,0))</f>
        <v>#REF!</v>
      </c>
      <c r="G275" s="200" t="e">
        <f>INDEX(PT_DIFFERENTIATION_NTAR,MATCH(B275,PT_DIFFERENTIATION_NTAR_ID,0))</f>
        <v>#REF!</v>
      </c>
      <c r="H275" s="52"/>
      <c r="I275" s="16"/>
      <c r="J275" s="17"/>
      <c r="K275" s="24"/>
      <c r="L275" s="52" t="s">
        <v>14</v>
      </c>
      <c r="M275" s="174"/>
      <c r="N275" s="4"/>
      <c r="O275" s="4"/>
      <c r="AG275" s="3">
        <v>0</v>
      </c>
    </row>
    <row r="276" spans="1:33" s="3" customFormat="1" ht="18.75" hidden="1" customHeight="1">
      <c r="A276" s="171"/>
      <c r="B276" s="171"/>
      <c r="C276" s="167" t="s">
        <v>17</v>
      </c>
      <c r="D276" s="199"/>
      <c r="E276" s="201"/>
      <c r="F276" s="202"/>
      <c r="G276" s="200"/>
      <c r="H276" s="175"/>
      <c r="I276" s="176" t="s">
        <v>16</v>
      </c>
      <c r="J276" s="177"/>
      <c r="K276" s="175"/>
      <c r="L276" s="178"/>
      <c r="M276" s="174"/>
      <c r="N276" s="4"/>
      <c r="O276" s="4"/>
      <c r="AG276" s="3">
        <v>0</v>
      </c>
    </row>
    <row r="277" spans="1:33" s="3" customFormat="1" ht="0.75" hidden="1" customHeight="1">
      <c r="A277" s="171"/>
      <c r="B277" s="171"/>
      <c r="C277" s="167" t="s">
        <v>63</v>
      </c>
      <c r="D277" s="199"/>
      <c r="E277" s="201"/>
      <c r="F277" s="202"/>
      <c r="G277" s="185"/>
      <c r="H277" s="175"/>
      <c r="I277" s="176"/>
      <c r="J277" s="177"/>
      <c r="K277" s="175"/>
      <c r="L277" s="178"/>
      <c r="M277" s="174"/>
      <c r="N277" s="4"/>
      <c r="O277" s="4"/>
      <c r="AG277" s="3">
        <v>0</v>
      </c>
    </row>
    <row r="278" spans="1:33" s="3" customFormat="1" ht="18.75" customHeight="1">
      <c r="A278" s="171" t="s">
        <v>47</v>
      </c>
      <c r="B278" s="171" t="s">
        <v>48</v>
      </c>
      <c r="C278" s="167"/>
      <c r="D278" s="199"/>
      <c r="E278" s="201"/>
      <c r="F278" s="202" t="s">
        <v>176</v>
      </c>
      <c r="G278" s="200" t="s">
        <v>176</v>
      </c>
      <c r="H278" s="52"/>
      <c r="I278" s="16">
        <v>43831</v>
      </c>
      <c r="J278" s="17">
        <v>46022</v>
      </c>
      <c r="K278" s="24">
        <v>0</v>
      </c>
      <c r="L278" s="52" t="s">
        <v>14</v>
      </c>
      <c r="M278" s="174"/>
      <c r="N278" s="4"/>
      <c r="O278" s="4"/>
      <c r="AG278" s="3">
        <v>0</v>
      </c>
    </row>
    <row r="279" spans="1:33" s="3" customFormat="1" ht="44.25" customHeight="1">
      <c r="A279" s="171"/>
      <c r="B279" s="171"/>
      <c r="C279" s="167" t="s">
        <v>17</v>
      </c>
      <c r="D279" s="199"/>
      <c r="E279" s="201"/>
      <c r="F279" s="202"/>
      <c r="G279" s="200"/>
      <c r="H279" s="175"/>
      <c r="I279" s="176" t="s">
        <v>16</v>
      </c>
      <c r="J279" s="177"/>
      <c r="K279" s="175"/>
      <c r="L279" s="178"/>
      <c r="M279" s="174"/>
      <c r="N279" s="4"/>
      <c r="O279" s="4"/>
      <c r="AG279" s="3">
        <v>0</v>
      </c>
    </row>
    <row r="280" spans="1:33" s="3" customFormat="1" ht="0.75" customHeight="1">
      <c r="A280" s="171"/>
      <c r="B280" s="171"/>
      <c r="C280" s="167" t="s">
        <v>63</v>
      </c>
      <c r="D280" s="199"/>
      <c r="E280" s="201"/>
      <c r="F280" s="202"/>
      <c r="G280" s="185"/>
      <c r="H280" s="175"/>
      <c r="I280" s="176"/>
      <c r="J280" s="177"/>
      <c r="K280" s="175"/>
      <c r="L280" s="178"/>
      <c r="M280" s="174"/>
      <c r="N280" s="4"/>
      <c r="O280" s="4"/>
      <c r="AG280" s="3">
        <v>0</v>
      </c>
    </row>
    <row r="281" spans="1:33" s="3" customFormat="1" ht="18.75" hidden="1" customHeight="1">
      <c r="A281" s="171" t="s">
        <v>50</v>
      </c>
      <c r="B281" s="171" t="s">
        <v>51</v>
      </c>
      <c r="C281" s="167"/>
      <c r="D281" s="199"/>
      <c r="E281" s="201"/>
      <c r="F281" s="202" t="e">
        <f>INDEX(PT_DIFFERENTIATION_VTAR,MATCH(A281,PT_DIFFERENTIATION_VTAR_ID,0))</f>
        <v>#REF!</v>
      </c>
      <c r="G281" s="200" t="e">
        <f>INDEX(PT_DIFFERENTIATION_NTAR,MATCH(B281,PT_DIFFERENTIATION_NTAR_ID,0))</f>
        <v>#REF!</v>
      </c>
      <c r="H281" s="52"/>
      <c r="I281" s="16"/>
      <c r="J281" s="17"/>
      <c r="K281" s="24"/>
      <c r="L281" s="52" t="s">
        <v>14</v>
      </c>
      <c r="M281" s="174"/>
      <c r="N281" s="4"/>
      <c r="O281" s="4"/>
      <c r="AG281" s="3">
        <v>0</v>
      </c>
    </row>
    <row r="282" spans="1:33" s="3" customFormat="1" ht="18.75" hidden="1" customHeight="1">
      <c r="A282" s="171"/>
      <c r="B282" s="171"/>
      <c r="C282" s="167" t="s">
        <v>17</v>
      </c>
      <c r="D282" s="199"/>
      <c r="E282" s="201"/>
      <c r="F282" s="202"/>
      <c r="G282" s="200"/>
      <c r="H282" s="175"/>
      <c r="I282" s="176" t="s">
        <v>16</v>
      </c>
      <c r="J282" s="177"/>
      <c r="K282" s="175"/>
      <c r="L282" s="178"/>
      <c r="M282" s="174"/>
      <c r="N282" s="4"/>
      <c r="O282" s="4"/>
      <c r="AG282" s="3">
        <v>0</v>
      </c>
    </row>
    <row r="283" spans="1:33" s="3" customFormat="1" ht="0.75" hidden="1" customHeight="1">
      <c r="A283" s="171"/>
      <c r="B283" s="171"/>
      <c r="C283" s="167" t="s">
        <v>63</v>
      </c>
      <c r="D283" s="199"/>
      <c r="E283" s="201"/>
      <c r="F283" s="202"/>
      <c r="G283" s="185"/>
      <c r="H283" s="175"/>
      <c r="I283" s="176"/>
      <c r="J283" s="177"/>
      <c r="K283" s="175"/>
      <c r="L283" s="178"/>
      <c r="M283" s="174"/>
      <c r="N283" s="4"/>
      <c r="O283" s="4"/>
      <c r="AG283" s="3">
        <v>0</v>
      </c>
    </row>
    <row r="284" spans="1:33" s="3" customFormat="1" ht="18.75" hidden="1" customHeight="1">
      <c r="A284" s="171" t="s">
        <v>52</v>
      </c>
      <c r="B284" s="171" t="s">
        <v>53</v>
      </c>
      <c r="C284" s="167"/>
      <c r="D284" s="199"/>
      <c r="E284" s="201"/>
      <c r="F284" s="202" t="e">
        <f>INDEX(PT_DIFFERENTIATION_VTAR,MATCH(A284,PT_DIFFERENTIATION_VTAR_ID,0))</f>
        <v>#REF!</v>
      </c>
      <c r="G284" s="200" t="e">
        <f>INDEX(PT_DIFFERENTIATION_NTAR,MATCH(B284,PT_DIFFERENTIATION_NTAR_ID,0))</f>
        <v>#REF!</v>
      </c>
      <c r="H284" s="52"/>
      <c r="I284" s="16"/>
      <c r="J284" s="17"/>
      <c r="K284" s="24"/>
      <c r="L284" s="52" t="s">
        <v>14</v>
      </c>
      <c r="M284" s="174"/>
      <c r="N284" s="4"/>
      <c r="O284" s="4"/>
      <c r="AG284" s="3">
        <v>0</v>
      </c>
    </row>
    <row r="285" spans="1:33" s="3" customFormat="1" ht="18.75" hidden="1" customHeight="1">
      <c r="A285" s="171"/>
      <c r="B285" s="171"/>
      <c r="C285" s="167" t="s">
        <v>17</v>
      </c>
      <c r="D285" s="199"/>
      <c r="E285" s="201"/>
      <c r="F285" s="202"/>
      <c r="G285" s="200"/>
      <c r="H285" s="175"/>
      <c r="I285" s="176" t="s">
        <v>16</v>
      </c>
      <c r="J285" s="177"/>
      <c r="K285" s="175"/>
      <c r="L285" s="178"/>
      <c r="M285" s="174"/>
      <c r="N285" s="4"/>
      <c r="O285" s="4"/>
      <c r="AG285" s="3">
        <v>0</v>
      </c>
    </row>
    <row r="286" spans="1:33" s="3" customFormat="1" ht="0.75" hidden="1" customHeight="1">
      <c r="A286" s="171"/>
      <c r="B286" s="171"/>
      <c r="C286" s="167" t="s">
        <v>63</v>
      </c>
      <c r="D286" s="199"/>
      <c r="E286" s="201"/>
      <c r="F286" s="202"/>
      <c r="G286" s="185"/>
      <c r="H286" s="175"/>
      <c r="I286" s="176"/>
      <c r="J286" s="177"/>
      <c r="K286" s="175"/>
      <c r="L286" s="178"/>
      <c r="M286" s="174"/>
      <c r="N286" s="4"/>
      <c r="O286" s="4"/>
      <c r="AG286" s="3">
        <v>0</v>
      </c>
    </row>
    <row r="287" spans="1:33" s="3" customFormat="1" ht="18.75" hidden="1" customHeight="1">
      <c r="A287" s="171" t="s">
        <v>54</v>
      </c>
      <c r="B287" s="171" t="s">
        <v>55</v>
      </c>
      <c r="C287" s="167"/>
      <c r="D287" s="199"/>
      <c r="E287" s="201"/>
      <c r="F287" s="202" t="e">
        <f>INDEX(PT_DIFFERENTIATION_VTAR,MATCH(A287,PT_DIFFERENTIATION_VTAR_ID,0))</f>
        <v>#REF!</v>
      </c>
      <c r="G287" s="200" t="e">
        <f>INDEX(PT_DIFFERENTIATION_NTAR,MATCH(B287,PT_DIFFERENTIATION_NTAR_ID,0))</f>
        <v>#REF!</v>
      </c>
      <c r="H287" s="52"/>
      <c r="I287" s="16"/>
      <c r="J287" s="17"/>
      <c r="K287" s="24"/>
      <c r="L287" s="52" t="s">
        <v>14</v>
      </c>
      <c r="M287" s="174"/>
      <c r="N287" s="4"/>
      <c r="O287" s="4"/>
      <c r="AG287" s="3">
        <v>0</v>
      </c>
    </row>
    <row r="288" spans="1:33" s="3" customFormat="1" ht="18.75" hidden="1" customHeight="1">
      <c r="A288" s="171"/>
      <c r="B288" s="171"/>
      <c r="C288" s="167" t="s">
        <v>17</v>
      </c>
      <c r="D288" s="199"/>
      <c r="E288" s="201"/>
      <c r="F288" s="202"/>
      <c r="G288" s="200"/>
      <c r="H288" s="175"/>
      <c r="I288" s="176" t="s">
        <v>16</v>
      </c>
      <c r="J288" s="177"/>
      <c r="K288" s="175"/>
      <c r="L288" s="178"/>
      <c r="M288" s="174"/>
      <c r="N288" s="4"/>
      <c r="O288" s="4"/>
      <c r="AG288" s="3">
        <v>0</v>
      </c>
    </row>
    <row r="289" spans="1:33" s="3" customFormat="1" ht="0.75" hidden="1" customHeight="1">
      <c r="A289" s="171"/>
      <c r="B289" s="171"/>
      <c r="C289" s="167" t="s">
        <v>63</v>
      </c>
      <c r="D289" s="199"/>
      <c r="E289" s="201"/>
      <c r="F289" s="202"/>
      <c r="G289" s="185"/>
      <c r="H289" s="175"/>
      <c r="I289" s="176"/>
      <c r="J289" s="177"/>
      <c r="K289" s="175"/>
      <c r="L289" s="178"/>
      <c r="M289" s="174"/>
      <c r="N289" s="4"/>
      <c r="O289" s="4"/>
      <c r="AG289" s="3">
        <v>0</v>
      </c>
    </row>
    <row r="290" spans="1:33" s="3" customFormat="1" ht="18.75" hidden="1" customHeight="1">
      <c r="A290" s="171" t="s">
        <v>56</v>
      </c>
      <c r="B290" s="171" t="s">
        <v>57</v>
      </c>
      <c r="C290" s="167"/>
      <c r="D290" s="199"/>
      <c r="E290" s="201"/>
      <c r="F290" s="202" t="e">
        <f>INDEX(PT_DIFFERENTIATION_VTAR,MATCH(A290,PT_DIFFERENTIATION_VTAR_ID,0))</f>
        <v>#REF!</v>
      </c>
      <c r="G290" s="200" t="e">
        <f>INDEX(PT_DIFFERENTIATION_NTAR,MATCH(B290,PT_DIFFERENTIATION_NTAR_ID,0))</f>
        <v>#REF!</v>
      </c>
      <c r="H290" s="52"/>
      <c r="I290" s="16"/>
      <c r="J290" s="17"/>
      <c r="K290" s="24"/>
      <c r="L290" s="52" t="s">
        <v>14</v>
      </c>
      <c r="M290" s="174"/>
      <c r="N290" s="4"/>
      <c r="O290" s="4"/>
      <c r="AG290" s="3">
        <v>0</v>
      </c>
    </row>
    <row r="291" spans="1:33" s="3" customFormat="1" ht="18.75" hidden="1" customHeight="1">
      <c r="A291" s="171"/>
      <c r="B291" s="171"/>
      <c r="C291" s="167" t="s">
        <v>17</v>
      </c>
      <c r="D291" s="199"/>
      <c r="E291" s="201"/>
      <c r="F291" s="202"/>
      <c r="G291" s="200"/>
      <c r="H291" s="175"/>
      <c r="I291" s="176" t="s">
        <v>16</v>
      </c>
      <c r="J291" s="177"/>
      <c r="K291" s="175"/>
      <c r="L291" s="178"/>
      <c r="M291" s="174"/>
      <c r="N291" s="4"/>
      <c r="O291" s="4"/>
      <c r="AG291" s="3">
        <v>0</v>
      </c>
    </row>
    <row r="292" spans="1:33" s="3" customFormat="1" ht="0.75" hidden="1" customHeight="1">
      <c r="A292" s="171"/>
      <c r="B292" s="171"/>
      <c r="C292" s="167" t="s">
        <v>63</v>
      </c>
      <c r="D292" s="199"/>
      <c r="E292" s="201"/>
      <c r="F292" s="202"/>
      <c r="G292" s="185"/>
      <c r="H292" s="175"/>
      <c r="I292" s="176"/>
      <c r="J292" s="177"/>
      <c r="K292" s="175"/>
      <c r="L292" s="178"/>
      <c r="M292" s="174"/>
      <c r="N292" s="4"/>
      <c r="O292" s="4"/>
      <c r="AG292" s="3">
        <v>0</v>
      </c>
    </row>
    <row r="293" spans="1:33" s="3" customFormat="1" ht="18.75" hidden="1" customHeight="1">
      <c r="A293" s="171" t="s">
        <v>58</v>
      </c>
      <c r="B293" s="171" t="s">
        <v>59</v>
      </c>
      <c r="C293" s="167"/>
      <c r="D293" s="199"/>
      <c r="E293" s="201"/>
      <c r="F293" s="202" t="e">
        <f>INDEX(PT_DIFFERENTIATION_VTAR,MATCH(A293,PT_DIFFERENTIATION_VTAR_ID,0))</f>
        <v>#REF!</v>
      </c>
      <c r="G293" s="200" t="e">
        <f>INDEX(PT_DIFFERENTIATION_NTAR,MATCH(B293,PT_DIFFERENTIATION_NTAR_ID,0))</f>
        <v>#REF!</v>
      </c>
      <c r="H293" s="52"/>
      <c r="I293" s="16"/>
      <c r="J293" s="17"/>
      <c r="K293" s="24"/>
      <c r="L293" s="52" t="s">
        <v>14</v>
      </c>
      <c r="M293" s="174"/>
      <c r="N293" s="4"/>
      <c r="O293" s="4"/>
      <c r="AG293" s="3">
        <v>0</v>
      </c>
    </row>
    <row r="294" spans="1:33" s="3" customFormat="1" ht="18.75" hidden="1" customHeight="1">
      <c r="A294" s="171"/>
      <c r="B294" s="171"/>
      <c r="C294" s="167" t="s">
        <v>17</v>
      </c>
      <c r="D294" s="199"/>
      <c r="E294" s="201"/>
      <c r="F294" s="202"/>
      <c r="G294" s="200"/>
      <c r="H294" s="175"/>
      <c r="I294" s="176" t="s">
        <v>16</v>
      </c>
      <c r="J294" s="177"/>
      <c r="K294" s="175"/>
      <c r="L294" s="178"/>
      <c r="M294" s="174"/>
      <c r="N294" s="4"/>
      <c r="O294" s="4"/>
      <c r="AG294" s="3">
        <v>0</v>
      </c>
    </row>
    <row r="295" spans="1:33" s="3" customFormat="1" ht="0.75" hidden="1" customHeight="1">
      <c r="A295" s="171"/>
      <c r="B295" s="171"/>
      <c r="C295" s="167" t="s">
        <v>63</v>
      </c>
      <c r="D295" s="199"/>
      <c r="E295" s="201"/>
      <c r="F295" s="202"/>
      <c r="G295" s="185"/>
      <c r="H295" s="175"/>
      <c r="I295" s="176"/>
      <c r="J295" s="177"/>
      <c r="K295" s="175"/>
      <c r="L295" s="178"/>
      <c r="M295" s="174"/>
      <c r="N295" s="4"/>
      <c r="O295" s="4"/>
      <c r="AG295" s="3">
        <v>0</v>
      </c>
    </row>
    <row r="296" spans="1:33" s="3" customFormat="1" ht="18.75" hidden="1" customHeight="1">
      <c r="A296" s="171" t="s">
        <v>60</v>
      </c>
      <c r="B296" s="171" t="s">
        <v>61</v>
      </c>
      <c r="C296" s="167"/>
      <c r="D296" s="199"/>
      <c r="E296" s="201"/>
      <c r="F296" s="202" t="e">
        <f>INDEX(PT_DIFFERENTIATION_VTAR,MATCH(A296,PT_DIFFERENTIATION_VTAR_ID,0))</f>
        <v>#REF!</v>
      </c>
      <c r="G296" s="200" t="e">
        <f>INDEX(PT_DIFFERENTIATION_NTAR,MATCH(B296,PT_DIFFERENTIATION_NTAR_ID,0))</f>
        <v>#REF!</v>
      </c>
      <c r="H296" s="52"/>
      <c r="I296" s="16"/>
      <c r="J296" s="17"/>
      <c r="K296" s="24"/>
      <c r="L296" s="52" t="s">
        <v>14</v>
      </c>
      <c r="M296" s="174"/>
      <c r="N296" s="4"/>
      <c r="O296" s="4"/>
      <c r="AG296" s="3">
        <v>0</v>
      </c>
    </row>
    <row r="297" spans="1:33" s="3" customFormat="1" ht="18.75" hidden="1" customHeight="1">
      <c r="A297" s="171"/>
      <c r="B297" s="171"/>
      <c r="C297" s="167" t="s">
        <v>17</v>
      </c>
      <c r="D297" s="199"/>
      <c r="E297" s="201"/>
      <c r="F297" s="202"/>
      <c r="G297" s="200"/>
      <c r="H297" s="175"/>
      <c r="I297" s="176" t="s">
        <v>16</v>
      </c>
      <c r="J297" s="177"/>
      <c r="K297" s="175"/>
      <c r="L297" s="178"/>
      <c r="M297" s="174"/>
      <c r="N297" s="4"/>
      <c r="O297" s="4"/>
      <c r="AG297" s="3">
        <v>0</v>
      </c>
    </row>
    <row r="298" spans="1:33" s="3" customFormat="1" ht="1.1499999999999999" customHeight="1">
      <c r="A298" s="171"/>
      <c r="B298" s="171"/>
      <c r="C298" s="167" t="s">
        <v>63</v>
      </c>
      <c r="D298" s="199"/>
      <c r="E298" s="201"/>
      <c r="F298" s="202"/>
      <c r="G298" s="185"/>
      <c r="H298" s="175"/>
      <c r="I298" s="176"/>
      <c r="J298" s="177"/>
      <c r="K298" s="175"/>
      <c r="L298" s="178"/>
      <c r="M298" s="174"/>
      <c r="N298" s="4"/>
      <c r="O298" s="4"/>
      <c r="AG298" s="3">
        <v>1</v>
      </c>
    </row>
    <row r="299" spans="1:33" ht="27.4" customHeight="1">
      <c r="A299" s="171"/>
      <c r="B299" s="171"/>
      <c r="D299" s="6"/>
      <c r="E299" s="50" t="s">
        <v>65</v>
      </c>
      <c r="F299" s="219" t="str">
        <f>"Размер экономически обоснованных расходов, не учтенных при установлении "&amp;IF(TEMPLATE_SPHERE="HEAT","регулируемых цен (тарифов)","тарифов")&amp;" в предыдущий период регулирования (при их наличии), "&amp;IF(TEMPLATE_SPHERE="HEAT","определенном в соответствии с законодательством в сфере теплоснабжения","определенных в соответствии с Основами ценообразования в сфере водоснабжения и водоотведения")</f>
        <v>Размер экономически обоснованных расходов, не учтенных при установлении тарифов в предыдущий период регулирования (при их наличии), определенных в соответствии с Основами ценообразования в сфере водоснабжения и водоотведения</v>
      </c>
      <c r="G299" s="219"/>
      <c r="H299" s="219"/>
      <c r="I299" s="219"/>
      <c r="J299" s="219"/>
      <c r="K299" s="219"/>
      <c r="L299" s="219"/>
      <c r="M299" s="174"/>
      <c r="AG299" s="3">
        <v>26</v>
      </c>
    </row>
    <row r="300" spans="1:33" s="3" customFormat="1" ht="60.75" hidden="1" customHeight="1">
      <c r="A300" s="171" t="s">
        <v>12</v>
      </c>
      <c r="B300" s="171" t="s">
        <v>13</v>
      </c>
      <c r="C300" s="167"/>
      <c r="D300" s="199"/>
      <c r="E300" s="201"/>
      <c r="F300" s="202" t="e">
        <f>INDEX(PT_DIFFERENTIATION_VTAR,MATCH(A300,PT_DIFFERENTIATION_VTAR_ID,0))</f>
        <v>#REF!</v>
      </c>
      <c r="G300" s="200" t="e">
        <f>INDEX(PT_DIFFERENTIATION_NTAR,MATCH(B300,PT_DIFFERENTIATION_NTAR_ID,0))</f>
        <v>#REF!</v>
      </c>
      <c r="H300" s="52"/>
      <c r="I300" s="16"/>
      <c r="J300" s="17"/>
      <c r="K300" s="24"/>
      <c r="L300" s="52" t="s">
        <v>14</v>
      </c>
      <c r="M300" s="174"/>
      <c r="N300" s="4"/>
      <c r="O300" s="4"/>
      <c r="AG300" s="3">
        <v>0</v>
      </c>
    </row>
    <row r="301" spans="1:33" s="3" customFormat="1" ht="18.75" hidden="1" customHeight="1">
      <c r="A301" s="171"/>
      <c r="B301" s="171"/>
      <c r="C301" s="167" t="s">
        <v>17</v>
      </c>
      <c r="D301" s="199"/>
      <c r="E301" s="201"/>
      <c r="F301" s="202"/>
      <c r="G301" s="200"/>
      <c r="H301" s="175"/>
      <c r="I301" s="176" t="s">
        <v>16</v>
      </c>
      <c r="J301" s="177"/>
      <c r="K301" s="175"/>
      <c r="L301" s="178"/>
      <c r="M301" s="174"/>
      <c r="N301" s="4"/>
      <c r="O301" s="4"/>
      <c r="AG301" s="3">
        <v>0</v>
      </c>
    </row>
    <row r="302" spans="1:33" s="3" customFormat="1" ht="0.75" hidden="1" customHeight="1">
      <c r="A302" s="171"/>
      <c r="B302" s="171"/>
      <c r="C302" s="167" t="s">
        <v>63</v>
      </c>
      <c r="D302" s="199"/>
      <c r="E302" s="201"/>
      <c r="F302" s="202"/>
      <c r="G302" s="185"/>
      <c r="H302" s="175"/>
      <c r="I302" s="176"/>
      <c r="J302" s="177"/>
      <c r="K302" s="175"/>
      <c r="L302" s="178"/>
      <c r="M302" s="174"/>
      <c r="N302" s="4"/>
      <c r="O302" s="4"/>
      <c r="AG302" s="3">
        <v>0</v>
      </c>
    </row>
    <row r="303" spans="1:33" s="3" customFormat="1" ht="45" hidden="1" customHeight="1">
      <c r="A303" s="171" t="s">
        <v>24</v>
      </c>
      <c r="B303" s="171" t="s">
        <v>25</v>
      </c>
      <c r="C303" s="167"/>
      <c r="D303" s="199"/>
      <c r="E303" s="201"/>
      <c r="F303" s="202" t="e">
        <f>INDEX(PT_DIFFERENTIATION_VTAR,MATCH(A303,PT_DIFFERENTIATION_VTAR_ID,0))</f>
        <v>#REF!</v>
      </c>
      <c r="G303" s="200" t="e">
        <f>INDEX(PT_DIFFERENTIATION_NTAR,MATCH(B303,PT_DIFFERENTIATION_NTAR_ID,0))</f>
        <v>#REF!</v>
      </c>
      <c r="H303" s="52"/>
      <c r="I303" s="16"/>
      <c r="J303" s="17"/>
      <c r="K303" s="24"/>
      <c r="L303" s="52" t="s">
        <v>14</v>
      </c>
      <c r="M303" s="174"/>
      <c r="N303" s="4"/>
      <c r="O303" s="4"/>
      <c r="AG303" s="3">
        <v>0</v>
      </c>
    </row>
    <row r="304" spans="1:33" s="3" customFormat="1" ht="18.75" hidden="1" customHeight="1">
      <c r="A304" s="171"/>
      <c r="B304" s="171"/>
      <c r="C304" s="167" t="s">
        <v>17</v>
      </c>
      <c r="D304" s="199"/>
      <c r="E304" s="201"/>
      <c r="F304" s="202"/>
      <c r="G304" s="200"/>
      <c r="H304" s="175"/>
      <c r="I304" s="176" t="s">
        <v>16</v>
      </c>
      <c r="J304" s="177"/>
      <c r="K304" s="175"/>
      <c r="L304" s="178"/>
      <c r="M304" s="174"/>
      <c r="N304" s="4"/>
      <c r="O304" s="4"/>
      <c r="AG304" s="3">
        <v>0</v>
      </c>
    </row>
    <row r="305" spans="1:33" s="3" customFormat="1" ht="0.75" hidden="1" customHeight="1">
      <c r="A305" s="171"/>
      <c r="B305" s="171"/>
      <c r="C305" s="167" t="s">
        <v>63</v>
      </c>
      <c r="D305" s="199"/>
      <c r="E305" s="201"/>
      <c r="F305" s="202"/>
      <c r="G305" s="185"/>
      <c r="H305" s="175"/>
      <c r="I305" s="176"/>
      <c r="J305" s="177"/>
      <c r="K305" s="175"/>
      <c r="L305" s="178"/>
      <c r="M305" s="174"/>
      <c r="N305" s="4"/>
      <c r="O305" s="4"/>
      <c r="AG305" s="3">
        <v>0</v>
      </c>
    </row>
    <row r="306" spans="1:33" s="3" customFormat="1" ht="45" hidden="1" customHeight="1">
      <c r="A306" s="171" t="s">
        <v>26</v>
      </c>
      <c r="B306" s="171" t="s">
        <v>27</v>
      </c>
      <c r="C306" s="167"/>
      <c r="D306" s="199"/>
      <c r="E306" s="201"/>
      <c r="F306" s="202" t="e">
        <f>INDEX(PT_DIFFERENTIATION_VTAR,MATCH(A306,PT_DIFFERENTIATION_VTAR_ID,0))</f>
        <v>#REF!</v>
      </c>
      <c r="G306" s="200" t="e">
        <f>INDEX(PT_DIFFERENTIATION_NTAR,MATCH(B306,PT_DIFFERENTIATION_NTAR_ID,0))</f>
        <v>#REF!</v>
      </c>
      <c r="H306" s="52"/>
      <c r="I306" s="16"/>
      <c r="J306" s="17"/>
      <c r="K306" s="24"/>
      <c r="L306" s="52" t="s">
        <v>14</v>
      </c>
      <c r="M306" s="174"/>
      <c r="N306" s="4"/>
      <c r="O306" s="4"/>
      <c r="AG306" s="3">
        <v>0</v>
      </c>
    </row>
    <row r="307" spans="1:33" s="3" customFormat="1" ht="18.75" hidden="1" customHeight="1">
      <c r="A307" s="171"/>
      <c r="B307" s="171"/>
      <c r="C307" s="167" t="s">
        <v>17</v>
      </c>
      <c r="D307" s="199"/>
      <c r="E307" s="201"/>
      <c r="F307" s="202"/>
      <c r="G307" s="200"/>
      <c r="H307" s="175"/>
      <c r="I307" s="176" t="s">
        <v>16</v>
      </c>
      <c r="J307" s="177"/>
      <c r="K307" s="175"/>
      <c r="L307" s="178"/>
      <c r="M307" s="174"/>
      <c r="N307" s="4"/>
      <c r="O307" s="4"/>
      <c r="AG307" s="3">
        <v>0</v>
      </c>
    </row>
    <row r="308" spans="1:33" s="3" customFormat="1" ht="0.75" hidden="1" customHeight="1">
      <c r="A308" s="171"/>
      <c r="B308" s="171"/>
      <c r="C308" s="167" t="s">
        <v>63</v>
      </c>
      <c r="D308" s="199"/>
      <c r="E308" s="201"/>
      <c r="F308" s="202"/>
      <c r="G308" s="185"/>
      <c r="H308" s="175"/>
      <c r="I308" s="176"/>
      <c r="J308" s="177"/>
      <c r="K308" s="175"/>
      <c r="L308" s="178"/>
      <c r="M308" s="174"/>
      <c r="N308" s="4"/>
      <c r="O308" s="4"/>
      <c r="AG308" s="3">
        <v>0</v>
      </c>
    </row>
    <row r="309" spans="1:33" s="3" customFormat="1" ht="45" hidden="1" customHeight="1">
      <c r="A309" s="171" t="s">
        <v>28</v>
      </c>
      <c r="B309" s="171" t="s">
        <v>29</v>
      </c>
      <c r="C309" s="167"/>
      <c r="D309" s="199"/>
      <c r="E309" s="201"/>
      <c r="F309" s="202" t="e">
        <f>INDEX(PT_DIFFERENTIATION_VTAR,MATCH(A309,PT_DIFFERENTIATION_VTAR_ID,0))</f>
        <v>#REF!</v>
      </c>
      <c r="G309" s="200" t="e">
        <f>INDEX(PT_DIFFERENTIATION_NTAR,MATCH(B309,PT_DIFFERENTIATION_NTAR_ID,0))</f>
        <v>#REF!</v>
      </c>
      <c r="H309" s="52"/>
      <c r="I309" s="16"/>
      <c r="J309" s="17"/>
      <c r="K309" s="24"/>
      <c r="L309" s="52" t="s">
        <v>14</v>
      </c>
      <c r="M309" s="174"/>
      <c r="N309" s="4"/>
      <c r="O309" s="4"/>
      <c r="AG309" s="3">
        <v>0</v>
      </c>
    </row>
    <row r="310" spans="1:33" s="3" customFormat="1" ht="18.75" hidden="1" customHeight="1">
      <c r="A310" s="171"/>
      <c r="B310" s="171"/>
      <c r="C310" s="167" t="s">
        <v>17</v>
      </c>
      <c r="D310" s="199"/>
      <c r="E310" s="201"/>
      <c r="F310" s="202"/>
      <c r="G310" s="200"/>
      <c r="H310" s="175"/>
      <c r="I310" s="176" t="s">
        <v>16</v>
      </c>
      <c r="J310" s="177"/>
      <c r="K310" s="175"/>
      <c r="L310" s="178"/>
      <c r="M310" s="174"/>
      <c r="N310" s="4"/>
      <c r="O310" s="4"/>
      <c r="AG310" s="3">
        <v>0</v>
      </c>
    </row>
    <row r="311" spans="1:33" s="3" customFormat="1" ht="0.75" hidden="1" customHeight="1">
      <c r="A311" s="171"/>
      <c r="B311" s="171"/>
      <c r="C311" s="167" t="s">
        <v>63</v>
      </c>
      <c r="D311" s="199"/>
      <c r="E311" s="201"/>
      <c r="F311" s="202"/>
      <c r="G311" s="185"/>
      <c r="H311" s="175"/>
      <c r="I311" s="176"/>
      <c r="J311" s="177"/>
      <c r="K311" s="175"/>
      <c r="L311" s="178"/>
      <c r="M311" s="174"/>
      <c r="N311" s="4"/>
      <c r="O311" s="4"/>
      <c r="AG311" s="3">
        <v>0</v>
      </c>
    </row>
    <row r="312" spans="1:33" s="3" customFormat="1" ht="18.75" hidden="1" customHeight="1">
      <c r="A312" s="171" t="s">
        <v>30</v>
      </c>
      <c r="B312" s="171" t="s">
        <v>31</v>
      </c>
      <c r="C312" s="167"/>
      <c r="D312" s="199"/>
      <c r="E312" s="201"/>
      <c r="F312" s="202" t="e">
        <f>INDEX(PT_DIFFERENTIATION_VTAR,MATCH(A312,PT_DIFFERENTIATION_VTAR_ID,0))</f>
        <v>#REF!</v>
      </c>
      <c r="G312" s="200" t="e">
        <f>INDEX(PT_DIFFERENTIATION_NTAR,MATCH(B312,PT_DIFFERENTIATION_NTAR_ID,0))</f>
        <v>#REF!</v>
      </c>
      <c r="H312" s="52"/>
      <c r="I312" s="16"/>
      <c r="J312" s="17"/>
      <c r="K312" s="24"/>
      <c r="L312" s="52" t="s">
        <v>14</v>
      </c>
      <c r="M312" s="174"/>
      <c r="N312" s="4"/>
      <c r="O312" s="4"/>
      <c r="AG312" s="3">
        <v>0</v>
      </c>
    </row>
    <row r="313" spans="1:33" s="3" customFormat="1" ht="18.75" hidden="1" customHeight="1">
      <c r="A313" s="171"/>
      <c r="B313" s="171"/>
      <c r="C313" s="167" t="s">
        <v>17</v>
      </c>
      <c r="D313" s="199"/>
      <c r="E313" s="201"/>
      <c r="F313" s="202"/>
      <c r="G313" s="200"/>
      <c r="H313" s="175"/>
      <c r="I313" s="176" t="s">
        <v>16</v>
      </c>
      <c r="J313" s="177"/>
      <c r="K313" s="175"/>
      <c r="L313" s="178"/>
      <c r="M313" s="174"/>
      <c r="N313" s="4"/>
      <c r="O313" s="4"/>
      <c r="AG313" s="3">
        <v>0</v>
      </c>
    </row>
    <row r="314" spans="1:33" s="3" customFormat="1" ht="0.75" hidden="1" customHeight="1">
      <c r="A314" s="171"/>
      <c r="B314" s="171"/>
      <c r="C314" s="167" t="s">
        <v>63</v>
      </c>
      <c r="D314" s="199"/>
      <c r="E314" s="201"/>
      <c r="F314" s="202"/>
      <c r="G314" s="185"/>
      <c r="H314" s="175"/>
      <c r="I314" s="176"/>
      <c r="J314" s="177"/>
      <c r="K314" s="175"/>
      <c r="L314" s="178"/>
      <c r="M314" s="174"/>
      <c r="N314" s="4"/>
      <c r="O314" s="4"/>
      <c r="AG314" s="3">
        <v>0</v>
      </c>
    </row>
    <row r="315" spans="1:33" s="3" customFormat="1" ht="18.75" hidden="1" customHeight="1">
      <c r="A315" s="171" t="s">
        <v>32</v>
      </c>
      <c r="B315" s="171" t="s">
        <v>33</v>
      </c>
      <c r="C315" s="167"/>
      <c r="D315" s="199"/>
      <c r="E315" s="201"/>
      <c r="F315" s="202" t="e">
        <f>INDEX(PT_DIFFERENTIATION_VTAR,MATCH(A315,PT_DIFFERENTIATION_VTAR_ID,0))</f>
        <v>#REF!</v>
      </c>
      <c r="G315" s="200" t="e">
        <f>INDEX(PT_DIFFERENTIATION_NTAR,MATCH(B315,PT_DIFFERENTIATION_NTAR_ID,0))</f>
        <v>#REF!</v>
      </c>
      <c r="H315" s="52"/>
      <c r="I315" s="16"/>
      <c r="J315" s="17"/>
      <c r="K315" s="24"/>
      <c r="L315" s="52" t="s">
        <v>14</v>
      </c>
      <c r="M315" s="174"/>
      <c r="N315" s="4"/>
      <c r="O315" s="4"/>
      <c r="AG315" s="3">
        <v>0</v>
      </c>
    </row>
    <row r="316" spans="1:33" s="3" customFormat="1" ht="18.75" hidden="1" customHeight="1">
      <c r="A316" s="171"/>
      <c r="B316" s="171"/>
      <c r="C316" s="167" t="s">
        <v>17</v>
      </c>
      <c r="D316" s="199"/>
      <c r="E316" s="201"/>
      <c r="F316" s="202"/>
      <c r="G316" s="200"/>
      <c r="H316" s="175"/>
      <c r="I316" s="176" t="s">
        <v>16</v>
      </c>
      <c r="J316" s="177"/>
      <c r="K316" s="175"/>
      <c r="L316" s="178"/>
      <c r="M316" s="174"/>
      <c r="N316" s="4"/>
      <c r="O316" s="4"/>
      <c r="AG316" s="3">
        <v>0</v>
      </c>
    </row>
    <row r="317" spans="1:33" s="3" customFormat="1" ht="0.75" hidden="1" customHeight="1">
      <c r="A317" s="171"/>
      <c r="B317" s="171"/>
      <c r="C317" s="167" t="s">
        <v>63</v>
      </c>
      <c r="D317" s="199"/>
      <c r="E317" s="201"/>
      <c r="F317" s="202"/>
      <c r="G317" s="185"/>
      <c r="H317" s="175"/>
      <c r="I317" s="176"/>
      <c r="J317" s="177"/>
      <c r="K317" s="175"/>
      <c r="L317" s="178"/>
      <c r="M317" s="174"/>
      <c r="N317" s="4"/>
      <c r="O317" s="4"/>
      <c r="AG317" s="3">
        <v>0</v>
      </c>
    </row>
    <row r="318" spans="1:33" s="3" customFormat="1" ht="18.75" hidden="1" customHeight="1">
      <c r="A318" s="171" t="s">
        <v>34</v>
      </c>
      <c r="B318" s="171" t="s">
        <v>35</v>
      </c>
      <c r="C318" s="167"/>
      <c r="D318" s="199"/>
      <c r="E318" s="201"/>
      <c r="F318" s="202" t="e">
        <f>INDEX(PT_DIFFERENTIATION_VTAR,MATCH(A318,PT_DIFFERENTIATION_VTAR_ID,0))</f>
        <v>#REF!</v>
      </c>
      <c r="G318" s="200" t="e">
        <f>INDEX(PT_DIFFERENTIATION_NTAR,MATCH(B318,PT_DIFFERENTIATION_NTAR_ID,0))</f>
        <v>#REF!</v>
      </c>
      <c r="H318" s="52"/>
      <c r="I318" s="16"/>
      <c r="J318" s="17"/>
      <c r="K318" s="24"/>
      <c r="L318" s="52" t="s">
        <v>14</v>
      </c>
      <c r="M318" s="174"/>
      <c r="N318" s="4"/>
      <c r="O318" s="4"/>
      <c r="AG318" s="3">
        <v>0</v>
      </c>
    </row>
    <row r="319" spans="1:33" s="3" customFormat="1" ht="18.75" hidden="1" customHeight="1">
      <c r="A319" s="171"/>
      <c r="B319" s="171"/>
      <c r="C319" s="167" t="s">
        <v>17</v>
      </c>
      <c r="D319" s="199"/>
      <c r="E319" s="201"/>
      <c r="F319" s="202"/>
      <c r="G319" s="200"/>
      <c r="H319" s="175"/>
      <c r="I319" s="176" t="s">
        <v>16</v>
      </c>
      <c r="J319" s="177"/>
      <c r="K319" s="175"/>
      <c r="L319" s="178"/>
      <c r="M319" s="174"/>
      <c r="N319" s="4"/>
      <c r="O319" s="4"/>
      <c r="AG319" s="3">
        <v>0</v>
      </c>
    </row>
    <row r="320" spans="1:33" s="3" customFormat="1" ht="0.75" hidden="1" customHeight="1">
      <c r="A320" s="171"/>
      <c r="B320" s="171"/>
      <c r="C320" s="167" t="s">
        <v>63</v>
      </c>
      <c r="D320" s="199"/>
      <c r="E320" s="201"/>
      <c r="F320" s="202"/>
      <c r="G320" s="185"/>
      <c r="H320" s="175"/>
      <c r="I320" s="176"/>
      <c r="J320" s="177"/>
      <c r="K320" s="175"/>
      <c r="L320" s="178"/>
      <c r="M320" s="174"/>
      <c r="N320" s="4"/>
      <c r="O320" s="4"/>
      <c r="AG320" s="3">
        <v>0</v>
      </c>
    </row>
    <row r="321" spans="1:33" s="3" customFormat="1" ht="18.75" hidden="1" customHeight="1">
      <c r="A321" s="171" t="s">
        <v>36</v>
      </c>
      <c r="B321" s="171" t="s">
        <v>37</v>
      </c>
      <c r="C321" s="167"/>
      <c r="D321" s="199"/>
      <c r="E321" s="201"/>
      <c r="F321" s="202" t="e">
        <f>INDEX(PT_DIFFERENTIATION_VTAR,MATCH(A321,PT_DIFFERENTIATION_VTAR_ID,0))</f>
        <v>#REF!</v>
      </c>
      <c r="G321" s="200" t="e">
        <f>INDEX(PT_DIFFERENTIATION_NTAR,MATCH(B321,PT_DIFFERENTIATION_NTAR_ID,0))</f>
        <v>#REF!</v>
      </c>
      <c r="H321" s="52"/>
      <c r="I321" s="16"/>
      <c r="J321" s="17"/>
      <c r="K321" s="24"/>
      <c r="L321" s="52" t="s">
        <v>14</v>
      </c>
      <c r="M321" s="174"/>
      <c r="N321" s="4"/>
      <c r="O321" s="4"/>
      <c r="AG321" s="3">
        <v>0</v>
      </c>
    </row>
    <row r="322" spans="1:33" s="3" customFormat="1" ht="18.75" hidden="1" customHeight="1">
      <c r="A322" s="171"/>
      <c r="B322" s="171"/>
      <c r="C322" s="167" t="s">
        <v>17</v>
      </c>
      <c r="D322" s="199"/>
      <c r="E322" s="201"/>
      <c r="F322" s="202"/>
      <c r="G322" s="200"/>
      <c r="H322" s="175"/>
      <c r="I322" s="176" t="s">
        <v>16</v>
      </c>
      <c r="J322" s="177"/>
      <c r="K322" s="175"/>
      <c r="L322" s="178"/>
      <c r="M322" s="174"/>
      <c r="N322" s="4"/>
      <c r="O322" s="4"/>
      <c r="AG322" s="3">
        <v>0</v>
      </c>
    </row>
    <row r="323" spans="1:33" s="3" customFormat="1" ht="0.75" hidden="1" customHeight="1">
      <c r="A323" s="171"/>
      <c r="B323" s="171"/>
      <c r="C323" s="167" t="s">
        <v>63</v>
      </c>
      <c r="D323" s="199"/>
      <c r="E323" s="201"/>
      <c r="F323" s="202"/>
      <c r="G323" s="185"/>
      <c r="H323" s="175"/>
      <c r="I323" s="176"/>
      <c r="J323" s="177"/>
      <c r="K323" s="175"/>
      <c r="L323" s="178"/>
      <c r="M323" s="174"/>
      <c r="N323" s="4"/>
      <c r="O323" s="4"/>
      <c r="AG323" s="3">
        <v>0</v>
      </c>
    </row>
    <row r="324" spans="1:33" s="3" customFormat="1" ht="18.75" hidden="1" customHeight="1">
      <c r="A324" s="171" t="s">
        <v>178</v>
      </c>
      <c r="B324" s="171" t="s">
        <v>179</v>
      </c>
      <c r="C324" s="167"/>
      <c r="D324" s="199"/>
      <c r="E324" s="201"/>
      <c r="F324" s="202" t="e">
        <f>INDEX(PT_DIFFERENTIATION_VTAR,MATCH(A324,PT_DIFFERENTIATION_VTAR_ID,0))</f>
        <v>#REF!</v>
      </c>
      <c r="G324" s="200" t="e">
        <f>INDEX(PT_DIFFERENTIATION_NTAR,MATCH(B324,PT_DIFFERENTIATION_NTAR_ID,0))</f>
        <v>#REF!</v>
      </c>
      <c r="H324" s="52"/>
      <c r="I324" s="16"/>
      <c r="J324" s="17"/>
      <c r="K324" s="24"/>
      <c r="L324" s="52" t="s">
        <v>14</v>
      </c>
      <c r="M324" s="174"/>
      <c r="N324" s="4"/>
      <c r="O324" s="4"/>
      <c r="AG324" s="3">
        <v>0</v>
      </c>
    </row>
    <row r="325" spans="1:33" s="3" customFormat="1" ht="18.75" hidden="1" customHeight="1">
      <c r="A325" s="171"/>
      <c r="B325" s="171"/>
      <c r="C325" s="167" t="s">
        <v>17</v>
      </c>
      <c r="D325" s="199"/>
      <c r="E325" s="201"/>
      <c r="F325" s="202"/>
      <c r="G325" s="200"/>
      <c r="H325" s="175"/>
      <c r="I325" s="176" t="s">
        <v>16</v>
      </c>
      <c r="J325" s="177"/>
      <c r="K325" s="175"/>
      <c r="L325" s="178"/>
      <c r="M325" s="174"/>
      <c r="N325" s="4"/>
      <c r="O325" s="4"/>
      <c r="AG325" s="3">
        <v>0</v>
      </c>
    </row>
    <row r="326" spans="1:33" s="3" customFormat="1" ht="0.75" hidden="1" customHeight="1">
      <c r="A326" s="171"/>
      <c r="B326" s="171"/>
      <c r="C326" s="167" t="s">
        <v>63</v>
      </c>
      <c r="D326" s="199"/>
      <c r="E326" s="201"/>
      <c r="F326" s="202"/>
      <c r="G326" s="185"/>
      <c r="H326" s="175"/>
      <c r="I326" s="176"/>
      <c r="J326" s="177"/>
      <c r="K326" s="175"/>
      <c r="L326" s="178"/>
      <c r="M326" s="174"/>
      <c r="N326" s="4"/>
      <c r="O326" s="4"/>
      <c r="AG326" s="3">
        <v>0</v>
      </c>
    </row>
    <row r="327" spans="1:33" s="3" customFormat="1" ht="18.75" customHeight="1">
      <c r="A327" s="171" t="s">
        <v>38</v>
      </c>
      <c r="B327" s="171" t="s">
        <v>39</v>
      </c>
      <c r="C327" s="167"/>
      <c r="D327" s="199"/>
      <c r="E327" s="201"/>
      <c r="F327" s="202" t="s">
        <v>124</v>
      </c>
      <c r="G327" s="200" t="s">
        <v>182</v>
      </c>
      <c r="H327" s="52"/>
      <c r="I327" s="16">
        <v>45658</v>
      </c>
      <c r="J327" s="17">
        <v>46022</v>
      </c>
      <c r="K327" s="24">
        <v>0</v>
      </c>
      <c r="L327" s="52" t="s">
        <v>14</v>
      </c>
      <c r="M327" s="174"/>
      <c r="N327" s="4"/>
      <c r="O327" s="4"/>
      <c r="AG327" s="3">
        <v>0</v>
      </c>
    </row>
    <row r="328" spans="1:33" s="3" customFormat="1" ht="18.75" customHeight="1">
      <c r="A328" s="171"/>
      <c r="B328" s="171"/>
      <c r="C328" s="167" t="s">
        <v>17</v>
      </c>
      <c r="D328" s="199"/>
      <c r="E328" s="201"/>
      <c r="F328" s="202"/>
      <c r="G328" s="200"/>
      <c r="H328" s="175"/>
      <c r="I328" s="176" t="s">
        <v>16</v>
      </c>
      <c r="J328" s="177"/>
      <c r="K328" s="175"/>
      <c r="L328" s="178"/>
      <c r="M328" s="174"/>
      <c r="N328" s="4"/>
      <c r="O328" s="4"/>
      <c r="AG328" s="3">
        <v>0</v>
      </c>
    </row>
    <row r="329" spans="1:33" s="3" customFormat="1" ht="0.75" customHeight="1">
      <c r="A329" s="171"/>
      <c r="B329" s="171"/>
      <c r="C329" s="167" t="s">
        <v>63</v>
      </c>
      <c r="D329" s="199"/>
      <c r="E329" s="201"/>
      <c r="F329" s="202"/>
      <c r="G329" s="185"/>
      <c r="H329" s="175"/>
      <c r="I329" s="176"/>
      <c r="J329" s="177"/>
      <c r="K329" s="175"/>
      <c r="L329" s="178"/>
      <c r="M329" s="174"/>
      <c r="N329" s="4"/>
      <c r="O329" s="4"/>
      <c r="AG329" s="3">
        <v>0</v>
      </c>
    </row>
    <row r="330" spans="1:33" s="3" customFormat="1" ht="18.75" hidden="1" customHeight="1">
      <c r="A330" s="171" t="s">
        <v>41</v>
      </c>
      <c r="B330" s="171" t="s">
        <v>42</v>
      </c>
      <c r="C330" s="167"/>
      <c r="D330" s="199"/>
      <c r="E330" s="201"/>
      <c r="F330" s="202" t="e">
        <f>INDEX(PT_DIFFERENTIATION_VTAR,MATCH(A330,PT_DIFFERENTIATION_VTAR_ID,0))</f>
        <v>#REF!</v>
      </c>
      <c r="G330" s="200" t="e">
        <f>INDEX(PT_DIFFERENTIATION_NTAR,MATCH(B330,PT_DIFFERENTIATION_NTAR_ID,0))</f>
        <v>#REF!</v>
      </c>
      <c r="H330" s="52"/>
      <c r="I330" s="16"/>
      <c r="J330" s="17"/>
      <c r="K330" s="24"/>
      <c r="L330" s="52" t="s">
        <v>14</v>
      </c>
      <c r="M330" s="174"/>
      <c r="N330" s="4"/>
      <c r="O330" s="4"/>
      <c r="AG330" s="3">
        <v>0</v>
      </c>
    </row>
    <row r="331" spans="1:33" s="3" customFormat="1" ht="18.75" hidden="1" customHeight="1">
      <c r="A331" s="171"/>
      <c r="B331" s="171"/>
      <c r="C331" s="167" t="s">
        <v>17</v>
      </c>
      <c r="D331" s="199"/>
      <c r="E331" s="201"/>
      <c r="F331" s="202"/>
      <c r="G331" s="200"/>
      <c r="H331" s="175"/>
      <c r="I331" s="176" t="s">
        <v>16</v>
      </c>
      <c r="J331" s="177"/>
      <c r="K331" s="175"/>
      <c r="L331" s="178"/>
      <c r="M331" s="174"/>
      <c r="N331" s="4"/>
      <c r="O331" s="4"/>
      <c r="AG331" s="3">
        <v>0</v>
      </c>
    </row>
    <row r="332" spans="1:33" s="3" customFormat="1" ht="0.75" hidden="1" customHeight="1">
      <c r="A332" s="171"/>
      <c r="B332" s="171"/>
      <c r="C332" s="167" t="s">
        <v>63</v>
      </c>
      <c r="D332" s="199"/>
      <c r="E332" s="201"/>
      <c r="F332" s="202"/>
      <c r="G332" s="185"/>
      <c r="H332" s="175"/>
      <c r="I332" s="176"/>
      <c r="J332" s="177"/>
      <c r="K332" s="175"/>
      <c r="L332" s="178"/>
      <c r="M332" s="174"/>
      <c r="N332" s="4"/>
      <c r="O332" s="4"/>
      <c r="AG332" s="3">
        <v>0</v>
      </c>
    </row>
    <row r="333" spans="1:33" s="3" customFormat="1" ht="18.75" hidden="1" customHeight="1">
      <c r="A333" s="171" t="s">
        <v>43</v>
      </c>
      <c r="B333" s="171" t="s">
        <v>44</v>
      </c>
      <c r="C333" s="167"/>
      <c r="D333" s="199"/>
      <c r="E333" s="201"/>
      <c r="F333" s="202" t="e">
        <f>INDEX(PT_DIFFERENTIATION_VTAR,MATCH(A333,PT_DIFFERENTIATION_VTAR_ID,0))</f>
        <v>#REF!</v>
      </c>
      <c r="G333" s="200" t="e">
        <f>INDEX(PT_DIFFERENTIATION_NTAR,MATCH(B333,PT_DIFFERENTIATION_NTAR_ID,0))</f>
        <v>#REF!</v>
      </c>
      <c r="H333" s="52"/>
      <c r="I333" s="16"/>
      <c r="J333" s="17"/>
      <c r="K333" s="24"/>
      <c r="L333" s="52" t="s">
        <v>14</v>
      </c>
      <c r="M333" s="174"/>
      <c r="N333" s="4"/>
      <c r="O333" s="4"/>
      <c r="AG333" s="3">
        <v>0</v>
      </c>
    </row>
    <row r="334" spans="1:33" s="3" customFormat="1" ht="18.75" hidden="1" customHeight="1">
      <c r="A334" s="171"/>
      <c r="B334" s="171"/>
      <c r="C334" s="167" t="s">
        <v>17</v>
      </c>
      <c r="D334" s="199"/>
      <c r="E334" s="201"/>
      <c r="F334" s="202"/>
      <c r="G334" s="200"/>
      <c r="H334" s="175"/>
      <c r="I334" s="176" t="s">
        <v>16</v>
      </c>
      <c r="J334" s="177"/>
      <c r="K334" s="175"/>
      <c r="L334" s="178"/>
      <c r="M334" s="174"/>
      <c r="N334" s="4"/>
      <c r="O334" s="4"/>
      <c r="AG334" s="3">
        <v>0</v>
      </c>
    </row>
    <row r="335" spans="1:33" s="3" customFormat="1" ht="0.75" hidden="1" customHeight="1">
      <c r="A335" s="171"/>
      <c r="B335" s="171"/>
      <c r="C335" s="167" t="s">
        <v>63</v>
      </c>
      <c r="D335" s="199"/>
      <c r="E335" s="201"/>
      <c r="F335" s="202"/>
      <c r="G335" s="185"/>
      <c r="H335" s="175"/>
      <c r="I335" s="176"/>
      <c r="J335" s="177"/>
      <c r="K335" s="175"/>
      <c r="L335" s="178"/>
      <c r="M335" s="174"/>
      <c r="N335" s="4"/>
      <c r="O335" s="4"/>
      <c r="AG335" s="3">
        <v>0</v>
      </c>
    </row>
    <row r="336" spans="1:33" s="3" customFormat="1" ht="18.75" hidden="1" customHeight="1">
      <c r="A336" s="171" t="s">
        <v>45</v>
      </c>
      <c r="B336" s="171" t="s">
        <v>46</v>
      </c>
      <c r="C336" s="167"/>
      <c r="D336" s="199"/>
      <c r="E336" s="201"/>
      <c r="F336" s="202" t="e">
        <f>INDEX(PT_DIFFERENTIATION_VTAR,MATCH(A336,PT_DIFFERENTIATION_VTAR_ID,0))</f>
        <v>#REF!</v>
      </c>
      <c r="G336" s="200" t="e">
        <f>INDEX(PT_DIFFERENTIATION_NTAR,MATCH(B336,PT_DIFFERENTIATION_NTAR_ID,0))</f>
        <v>#REF!</v>
      </c>
      <c r="H336" s="52"/>
      <c r="I336" s="16"/>
      <c r="J336" s="17"/>
      <c r="K336" s="24"/>
      <c r="L336" s="52" t="s">
        <v>14</v>
      </c>
      <c r="M336" s="174"/>
      <c r="N336" s="4"/>
      <c r="O336" s="4"/>
      <c r="AG336" s="3">
        <v>0</v>
      </c>
    </row>
    <row r="337" spans="1:33" s="3" customFormat="1" ht="18.75" hidden="1" customHeight="1">
      <c r="A337" s="171"/>
      <c r="B337" s="171"/>
      <c r="C337" s="167" t="s">
        <v>17</v>
      </c>
      <c r="D337" s="199"/>
      <c r="E337" s="201"/>
      <c r="F337" s="202"/>
      <c r="G337" s="200"/>
      <c r="H337" s="175"/>
      <c r="I337" s="176" t="s">
        <v>16</v>
      </c>
      <c r="J337" s="177"/>
      <c r="K337" s="175"/>
      <c r="L337" s="178"/>
      <c r="M337" s="174"/>
      <c r="N337" s="4"/>
      <c r="O337" s="4"/>
      <c r="AG337" s="3">
        <v>0</v>
      </c>
    </row>
    <row r="338" spans="1:33" s="3" customFormat="1" ht="0.75" hidden="1" customHeight="1">
      <c r="A338" s="171"/>
      <c r="B338" s="171"/>
      <c r="C338" s="167" t="s">
        <v>63</v>
      </c>
      <c r="D338" s="199"/>
      <c r="E338" s="201"/>
      <c r="F338" s="202"/>
      <c r="G338" s="185"/>
      <c r="H338" s="175"/>
      <c r="I338" s="176"/>
      <c r="J338" s="177"/>
      <c r="K338" s="175"/>
      <c r="L338" s="178"/>
      <c r="M338" s="174"/>
      <c r="N338" s="4"/>
      <c r="O338" s="4"/>
      <c r="AG338" s="3">
        <v>0</v>
      </c>
    </row>
    <row r="339" spans="1:33" s="3" customFormat="1" ht="18.75" customHeight="1">
      <c r="A339" s="171" t="s">
        <v>47</v>
      </c>
      <c r="B339" s="171" t="s">
        <v>48</v>
      </c>
      <c r="C339" s="167"/>
      <c r="D339" s="199"/>
      <c r="E339" s="201"/>
      <c r="F339" s="202" t="s">
        <v>176</v>
      </c>
      <c r="G339" s="200" t="s">
        <v>176</v>
      </c>
      <c r="H339" s="52"/>
      <c r="I339" s="16">
        <v>43831</v>
      </c>
      <c r="J339" s="17">
        <v>45657</v>
      </c>
      <c r="K339" s="24">
        <v>0</v>
      </c>
      <c r="L339" s="52" t="s">
        <v>14</v>
      </c>
      <c r="M339" s="174"/>
      <c r="N339" s="4"/>
      <c r="O339" s="4"/>
      <c r="AG339" s="3">
        <v>0</v>
      </c>
    </row>
    <row r="340" spans="1:33" s="3" customFormat="1" ht="43.5" customHeight="1">
      <c r="A340" s="171"/>
      <c r="B340" s="171"/>
      <c r="C340" s="167" t="s">
        <v>17</v>
      </c>
      <c r="D340" s="199"/>
      <c r="E340" s="201"/>
      <c r="F340" s="202"/>
      <c r="G340" s="200"/>
      <c r="H340" s="175"/>
      <c r="I340" s="176" t="s">
        <v>16</v>
      </c>
      <c r="J340" s="177"/>
      <c r="K340" s="175"/>
      <c r="L340" s="178"/>
      <c r="M340" s="174"/>
      <c r="N340" s="4"/>
      <c r="O340" s="4"/>
      <c r="AG340" s="3">
        <v>0</v>
      </c>
    </row>
    <row r="341" spans="1:33" s="3" customFormat="1" ht="0.75" customHeight="1">
      <c r="A341" s="171"/>
      <c r="B341" s="171"/>
      <c r="C341" s="167" t="s">
        <v>63</v>
      </c>
      <c r="D341" s="199"/>
      <c r="E341" s="201"/>
      <c r="F341" s="202"/>
      <c r="G341" s="185"/>
      <c r="H341" s="175"/>
      <c r="I341" s="176"/>
      <c r="J341" s="177"/>
      <c r="K341" s="175"/>
      <c r="L341" s="178"/>
      <c r="M341" s="174"/>
      <c r="N341" s="4"/>
      <c r="O341" s="4"/>
      <c r="AG341" s="3">
        <v>0</v>
      </c>
    </row>
    <row r="342" spans="1:33" s="3" customFormat="1" ht="18.75" hidden="1" customHeight="1">
      <c r="A342" s="171" t="s">
        <v>50</v>
      </c>
      <c r="B342" s="171" t="s">
        <v>51</v>
      </c>
      <c r="C342" s="167"/>
      <c r="D342" s="199"/>
      <c r="E342" s="201"/>
      <c r="F342" s="202" t="e">
        <f>INDEX(PT_DIFFERENTIATION_VTAR,MATCH(A342,PT_DIFFERENTIATION_VTAR_ID,0))</f>
        <v>#REF!</v>
      </c>
      <c r="G342" s="200" t="e">
        <f>INDEX(PT_DIFFERENTIATION_NTAR,MATCH(B342,PT_DIFFERENTIATION_NTAR_ID,0))</f>
        <v>#REF!</v>
      </c>
      <c r="H342" s="52"/>
      <c r="I342" s="16"/>
      <c r="J342" s="17"/>
      <c r="K342" s="24"/>
      <c r="L342" s="52" t="s">
        <v>14</v>
      </c>
      <c r="M342" s="174"/>
      <c r="N342" s="4"/>
      <c r="O342" s="4"/>
      <c r="AG342" s="3">
        <v>0</v>
      </c>
    </row>
    <row r="343" spans="1:33" s="3" customFormat="1" ht="18.75" hidden="1" customHeight="1">
      <c r="A343" s="171"/>
      <c r="B343" s="171"/>
      <c r="C343" s="167" t="s">
        <v>17</v>
      </c>
      <c r="D343" s="199"/>
      <c r="E343" s="201"/>
      <c r="F343" s="202"/>
      <c r="G343" s="200"/>
      <c r="H343" s="175"/>
      <c r="I343" s="176" t="s">
        <v>16</v>
      </c>
      <c r="J343" s="177"/>
      <c r="K343" s="175"/>
      <c r="L343" s="178"/>
      <c r="M343" s="174"/>
      <c r="N343" s="4"/>
      <c r="O343" s="4"/>
      <c r="AG343" s="3">
        <v>0</v>
      </c>
    </row>
    <row r="344" spans="1:33" s="3" customFormat="1" ht="0.75" hidden="1" customHeight="1">
      <c r="A344" s="171"/>
      <c r="B344" s="171"/>
      <c r="C344" s="167" t="s">
        <v>63</v>
      </c>
      <c r="D344" s="199"/>
      <c r="E344" s="201"/>
      <c r="F344" s="202"/>
      <c r="G344" s="185"/>
      <c r="H344" s="175"/>
      <c r="I344" s="176"/>
      <c r="J344" s="177"/>
      <c r="K344" s="175"/>
      <c r="L344" s="178"/>
      <c r="M344" s="174"/>
      <c r="N344" s="4"/>
      <c r="O344" s="4"/>
      <c r="AG344" s="3">
        <v>0</v>
      </c>
    </row>
    <row r="345" spans="1:33" s="3" customFormat="1" ht="18.75" hidden="1" customHeight="1">
      <c r="A345" s="171" t="s">
        <v>52</v>
      </c>
      <c r="B345" s="171" t="s">
        <v>53</v>
      </c>
      <c r="C345" s="167"/>
      <c r="D345" s="199"/>
      <c r="E345" s="201"/>
      <c r="F345" s="202" t="e">
        <f>INDEX(PT_DIFFERENTIATION_VTAR,MATCH(A345,PT_DIFFERENTIATION_VTAR_ID,0))</f>
        <v>#REF!</v>
      </c>
      <c r="G345" s="200" t="e">
        <f>INDEX(PT_DIFFERENTIATION_NTAR,MATCH(B345,PT_DIFFERENTIATION_NTAR_ID,0))</f>
        <v>#REF!</v>
      </c>
      <c r="H345" s="52"/>
      <c r="I345" s="16"/>
      <c r="J345" s="17"/>
      <c r="K345" s="24"/>
      <c r="L345" s="52" t="s">
        <v>14</v>
      </c>
      <c r="M345" s="174"/>
      <c r="N345" s="4"/>
      <c r="O345" s="4"/>
      <c r="AG345" s="3">
        <v>0</v>
      </c>
    </row>
    <row r="346" spans="1:33" s="3" customFormat="1" ht="18.75" hidden="1" customHeight="1">
      <c r="A346" s="171"/>
      <c r="B346" s="171"/>
      <c r="C346" s="167" t="s">
        <v>17</v>
      </c>
      <c r="D346" s="199"/>
      <c r="E346" s="201"/>
      <c r="F346" s="202"/>
      <c r="G346" s="200"/>
      <c r="H346" s="175"/>
      <c r="I346" s="176" t="s">
        <v>16</v>
      </c>
      <c r="J346" s="177"/>
      <c r="K346" s="175"/>
      <c r="L346" s="178"/>
      <c r="M346" s="174"/>
      <c r="N346" s="4"/>
      <c r="O346" s="4"/>
      <c r="AG346" s="3">
        <v>0</v>
      </c>
    </row>
    <row r="347" spans="1:33" s="3" customFormat="1" ht="0.75" hidden="1" customHeight="1">
      <c r="A347" s="171"/>
      <c r="B347" s="171"/>
      <c r="C347" s="167" t="s">
        <v>63</v>
      </c>
      <c r="D347" s="199"/>
      <c r="E347" s="201"/>
      <c r="F347" s="202"/>
      <c r="G347" s="185"/>
      <c r="H347" s="175"/>
      <c r="I347" s="176"/>
      <c r="J347" s="177"/>
      <c r="K347" s="175"/>
      <c r="L347" s="178"/>
      <c r="M347" s="174"/>
      <c r="N347" s="4"/>
      <c r="O347" s="4"/>
      <c r="AG347" s="3">
        <v>0</v>
      </c>
    </row>
    <row r="348" spans="1:33" s="3" customFormat="1" ht="18.75" hidden="1" customHeight="1">
      <c r="A348" s="171" t="s">
        <v>54</v>
      </c>
      <c r="B348" s="171" t="s">
        <v>55</v>
      </c>
      <c r="C348" s="167"/>
      <c r="D348" s="199"/>
      <c r="E348" s="201"/>
      <c r="F348" s="202" t="e">
        <f>INDEX(PT_DIFFERENTIATION_VTAR,MATCH(A348,PT_DIFFERENTIATION_VTAR_ID,0))</f>
        <v>#REF!</v>
      </c>
      <c r="G348" s="200" t="e">
        <f>INDEX(PT_DIFFERENTIATION_NTAR,MATCH(B348,PT_DIFFERENTIATION_NTAR_ID,0))</f>
        <v>#REF!</v>
      </c>
      <c r="H348" s="52"/>
      <c r="I348" s="16"/>
      <c r="J348" s="17"/>
      <c r="K348" s="24"/>
      <c r="L348" s="52" t="s">
        <v>14</v>
      </c>
      <c r="M348" s="174"/>
      <c r="N348" s="4"/>
      <c r="O348" s="4"/>
      <c r="AG348" s="3">
        <v>0</v>
      </c>
    </row>
    <row r="349" spans="1:33" s="3" customFormat="1" ht="18.75" hidden="1" customHeight="1">
      <c r="A349" s="171"/>
      <c r="B349" s="171"/>
      <c r="C349" s="167" t="s">
        <v>17</v>
      </c>
      <c r="D349" s="199"/>
      <c r="E349" s="201"/>
      <c r="F349" s="202"/>
      <c r="G349" s="200"/>
      <c r="H349" s="175"/>
      <c r="I349" s="176" t="s">
        <v>16</v>
      </c>
      <c r="J349" s="177"/>
      <c r="K349" s="175"/>
      <c r="L349" s="178"/>
      <c r="M349" s="174"/>
      <c r="N349" s="4"/>
      <c r="O349" s="4"/>
      <c r="AG349" s="3">
        <v>0</v>
      </c>
    </row>
    <row r="350" spans="1:33" s="3" customFormat="1" ht="0.75" hidden="1" customHeight="1">
      <c r="A350" s="171"/>
      <c r="B350" s="171"/>
      <c r="C350" s="167" t="s">
        <v>63</v>
      </c>
      <c r="D350" s="199"/>
      <c r="E350" s="201"/>
      <c r="F350" s="202"/>
      <c r="G350" s="185"/>
      <c r="H350" s="175"/>
      <c r="I350" s="176"/>
      <c r="J350" s="177"/>
      <c r="K350" s="175"/>
      <c r="L350" s="178"/>
      <c r="M350" s="174"/>
      <c r="N350" s="4"/>
      <c r="O350" s="4"/>
      <c r="AG350" s="3">
        <v>0</v>
      </c>
    </row>
    <row r="351" spans="1:33" s="3" customFormat="1" ht="18.75" hidden="1" customHeight="1">
      <c r="A351" s="171" t="s">
        <v>56</v>
      </c>
      <c r="B351" s="171" t="s">
        <v>57</v>
      </c>
      <c r="C351" s="167"/>
      <c r="D351" s="199"/>
      <c r="E351" s="201"/>
      <c r="F351" s="202" t="e">
        <f>INDEX(PT_DIFFERENTIATION_VTAR,MATCH(A351,PT_DIFFERENTIATION_VTAR_ID,0))</f>
        <v>#REF!</v>
      </c>
      <c r="G351" s="200" t="e">
        <f>INDEX(PT_DIFFERENTIATION_NTAR,MATCH(B351,PT_DIFFERENTIATION_NTAR_ID,0))</f>
        <v>#REF!</v>
      </c>
      <c r="H351" s="52"/>
      <c r="I351" s="16"/>
      <c r="J351" s="17"/>
      <c r="K351" s="24"/>
      <c r="L351" s="52" t="s">
        <v>14</v>
      </c>
      <c r="M351" s="174"/>
      <c r="N351" s="4"/>
      <c r="O351" s="4"/>
      <c r="AG351" s="3">
        <v>0</v>
      </c>
    </row>
    <row r="352" spans="1:33" s="3" customFormat="1" ht="18.75" hidden="1" customHeight="1">
      <c r="A352" s="171"/>
      <c r="B352" s="171"/>
      <c r="C352" s="167" t="s">
        <v>17</v>
      </c>
      <c r="D352" s="199"/>
      <c r="E352" s="201"/>
      <c r="F352" s="202"/>
      <c r="G352" s="200"/>
      <c r="H352" s="175"/>
      <c r="I352" s="176" t="s">
        <v>16</v>
      </c>
      <c r="J352" s="177"/>
      <c r="K352" s="175"/>
      <c r="L352" s="178"/>
      <c r="M352" s="174"/>
      <c r="N352" s="4"/>
      <c r="O352" s="4"/>
      <c r="AG352" s="3">
        <v>0</v>
      </c>
    </row>
    <row r="353" spans="1:33" s="3" customFormat="1" ht="0.75" hidden="1" customHeight="1">
      <c r="A353" s="171"/>
      <c r="B353" s="171"/>
      <c r="C353" s="167" t="s">
        <v>63</v>
      </c>
      <c r="D353" s="199"/>
      <c r="E353" s="201"/>
      <c r="F353" s="202"/>
      <c r="G353" s="185"/>
      <c r="H353" s="175"/>
      <c r="I353" s="176"/>
      <c r="J353" s="177"/>
      <c r="K353" s="175"/>
      <c r="L353" s="178"/>
      <c r="M353" s="174"/>
      <c r="N353" s="4"/>
      <c r="O353" s="4"/>
      <c r="AG353" s="3">
        <v>0</v>
      </c>
    </row>
    <row r="354" spans="1:33" s="3" customFormat="1" ht="18.75" hidden="1" customHeight="1">
      <c r="A354" s="171" t="s">
        <v>58</v>
      </c>
      <c r="B354" s="171" t="s">
        <v>59</v>
      </c>
      <c r="C354" s="167"/>
      <c r="D354" s="199"/>
      <c r="E354" s="201"/>
      <c r="F354" s="202" t="e">
        <f>INDEX(PT_DIFFERENTIATION_VTAR,MATCH(A354,PT_DIFFERENTIATION_VTAR_ID,0))</f>
        <v>#REF!</v>
      </c>
      <c r="G354" s="200" t="e">
        <f>INDEX(PT_DIFFERENTIATION_NTAR,MATCH(B354,PT_DIFFERENTIATION_NTAR_ID,0))</f>
        <v>#REF!</v>
      </c>
      <c r="H354" s="52"/>
      <c r="I354" s="16"/>
      <c r="J354" s="17"/>
      <c r="K354" s="24"/>
      <c r="L354" s="52" t="s">
        <v>14</v>
      </c>
      <c r="M354" s="174"/>
      <c r="N354" s="4"/>
      <c r="O354" s="4"/>
      <c r="AG354" s="3">
        <v>0</v>
      </c>
    </row>
    <row r="355" spans="1:33" s="3" customFormat="1" ht="18.75" hidden="1" customHeight="1">
      <c r="A355" s="171"/>
      <c r="B355" s="171"/>
      <c r="C355" s="167" t="s">
        <v>17</v>
      </c>
      <c r="D355" s="199"/>
      <c r="E355" s="201"/>
      <c r="F355" s="202"/>
      <c r="G355" s="200"/>
      <c r="H355" s="175"/>
      <c r="I355" s="176" t="s">
        <v>16</v>
      </c>
      <c r="J355" s="177"/>
      <c r="K355" s="175"/>
      <c r="L355" s="178"/>
      <c r="M355" s="174"/>
      <c r="N355" s="4"/>
      <c r="O355" s="4"/>
      <c r="AG355" s="3">
        <v>0</v>
      </c>
    </row>
    <row r="356" spans="1:33" s="3" customFormat="1" ht="0.75" hidden="1" customHeight="1">
      <c r="A356" s="171"/>
      <c r="B356" s="171"/>
      <c r="C356" s="167" t="s">
        <v>63</v>
      </c>
      <c r="D356" s="199"/>
      <c r="E356" s="201"/>
      <c r="F356" s="202"/>
      <c r="G356" s="185"/>
      <c r="H356" s="175"/>
      <c r="I356" s="176"/>
      <c r="J356" s="177"/>
      <c r="K356" s="175"/>
      <c r="L356" s="178"/>
      <c r="M356" s="174"/>
      <c r="N356" s="4"/>
      <c r="O356" s="4"/>
      <c r="AG356" s="3">
        <v>0</v>
      </c>
    </row>
    <row r="357" spans="1:33" s="3" customFormat="1" ht="18.75" hidden="1" customHeight="1">
      <c r="A357" s="171" t="s">
        <v>60</v>
      </c>
      <c r="B357" s="171" t="s">
        <v>61</v>
      </c>
      <c r="C357" s="167"/>
      <c r="D357" s="199"/>
      <c r="E357" s="201"/>
      <c r="F357" s="202" t="e">
        <f>INDEX(PT_DIFFERENTIATION_VTAR,MATCH(A357,PT_DIFFERENTIATION_VTAR_ID,0))</f>
        <v>#REF!</v>
      </c>
      <c r="G357" s="200" t="e">
        <f>INDEX(PT_DIFFERENTIATION_NTAR,MATCH(B357,PT_DIFFERENTIATION_NTAR_ID,0))</f>
        <v>#REF!</v>
      </c>
      <c r="H357" s="52"/>
      <c r="I357" s="16"/>
      <c r="J357" s="17"/>
      <c r="K357" s="24"/>
      <c r="L357" s="52" t="s">
        <v>14</v>
      </c>
      <c r="M357" s="174"/>
      <c r="N357" s="4"/>
      <c r="O357" s="4"/>
      <c r="AG357" s="3">
        <v>0</v>
      </c>
    </row>
    <row r="358" spans="1:33" s="3" customFormat="1" ht="18.75" hidden="1" customHeight="1">
      <c r="A358" s="171"/>
      <c r="B358" s="171"/>
      <c r="C358" s="167" t="s">
        <v>17</v>
      </c>
      <c r="D358" s="199"/>
      <c r="E358" s="201"/>
      <c r="F358" s="202"/>
      <c r="G358" s="200"/>
      <c r="H358" s="175"/>
      <c r="I358" s="176" t="s">
        <v>16</v>
      </c>
      <c r="J358" s="177"/>
      <c r="K358" s="175"/>
      <c r="L358" s="178"/>
      <c r="M358" s="174"/>
      <c r="N358" s="4"/>
      <c r="O358" s="4"/>
      <c r="AG358" s="3">
        <v>0</v>
      </c>
    </row>
    <row r="359" spans="1:33" s="3" customFormat="1" ht="1.1499999999999999" customHeight="1">
      <c r="A359" s="171"/>
      <c r="B359" s="171"/>
      <c r="C359" s="167" t="s">
        <v>63</v>
      </c>
      <c r="D359" s="199"/>
      <c r="E359" s="201"/>
      <c r="F359" s="202"/>
      <c r="G359" s="185"/>
      <c r="H359" s="175"/>
      <c r="I359" s="176"/>
      <c r="J359" s="177"/>
      <c r="K359" s="175"/>
      <c r="L359" s="178"/>
      <c r="M359" s="174"/>
      <c r="N359" s="4"/>
      <c r="O359" s="4"/>
      <c r="AG359" s="3">
        <v>1</v>
      </c>
    </row>
    <row r="360" spans="1:33" s="171" customFormat="1" ht="3" customHeight="1">
      <c r="E360" s="187"/>
      <c r="F360" s="187"/>
      <c r="G360" s="187"/>
      <c r="H360" s="187"/>
      <c r="I360" s="187"/>
      <c r="J360" s="187"/>
      <c r="K360" s="187"/>
      <c r="L360" s="187"/>
      <c r="N360" s="188"/>
      <c r="O360" s="188"/>
      <c r="AG360" s="171">
        <v>3</v>
      </c>
    </row>
    <row r="361" spans="1:33" ht="26.25" customHeight="1">
      <c r="E361" s="189"/>
      <c r="F361" s="225"/>
      <c r="G361" s="225"/>
      <c r="H361" s="225"/>
      <c r="I361" s="225"/>
      <c r="J361" s="225"/>
      <c r="K361" s="225"/>
      <c r="L361" s="225"/>
      <c r="AG361" s="3">
        <v>25</v>
      </c>
    </row>
    <row r="362" spans="1:33" ht="14.25" hidden="1" customHeight="1">
      <c r="A362" s="166" t="s">
        <v>180</v>
      </c>
      <c r="B362" s="166">
        <v>0</v>
      </c>
      <c r="C362" s="167">
        <v>0</v>
      </c>
      <c r="D362" s="51">
        <v>3</v>
      </c>
      <c r="E362" s="3">
        <v>6</v>
      </c>
      <c r="F362" s="3">
        <v>46</v>
      </c>
      <c r="G362" s="3">
        <v>35</v>
      </c>
      <c r="H362" s="3">
        <v>3</v>
      </c>
      <c r="I362" s="3">
        <v>11</v>
      </c>
      <c r="J362" s="3">
        <v>11</v>
      </c>
      <c r="K362" s="3">
        <v>35</v>
      </c>
      <c r="L362" s="3">
        <v>35</v>
      </c>
      <c r="M362" s="3">
        <v>10</v>
      </c>
      <c r="N362" s="4">
        <v>10</v>
      </c>
      <c r="O362" s="4">
        <v>10</v>
      </c>
      <c r="P362" s="3">
        <v>10</v>
      </c>
      <c r="Q362" s="3">
        <v>10</v>
      </c>
      <c r="R362" s="3">
        <v>10</v>
      </c>
      <c r="S362" s="3">
        <v>10</v>
      </c>
      <c r="T362" s="3">
        <v>10</v>
      </c>
      <c r="U362" s="3">
        <v>10</v>
      </c>
      <c r="V362" s="3">
        <v>10</v>
      </c>
      <c r="W362" s="3">
        <v>10</v>
      </c>
      <c r="X362" s="3">
        <v>10</v>
      </c>
      <c r="Y362" s="3">
        <v>10</v>
      </c>
      <c r="Z362" s="3">
        <v>10</v>
      </c>
      <c r="AA362" s="3">
        <v>10</v>
      </c>
      <c r="AB362" s="3">
        <v>10</v>
      </c>
      <c r="AC362" s="3">
        <v>10</v>
      </c>
      <c r="AD362" s="3">
        <v>10</v>
      </c>
      <c r="AE362" s="3">
        <v>10</v>
      </c>
      <c r="AF362" s="3">
        <v>10</v>
      </c>
      <c r="AG362" s="3">
        <v>14</v>
      </c>
    </row>
  </sheetData>
  <mergeCells count="422">
    <mergeCell ref="F361:L361"/>
    <mergeCell ref="D351:D353"/>
    <mergeCell ref="E351:E353"/>
    <mergeCell ref="F351:F353"/>
    <mergeCell ref="G351:G352"/>
    <mergeCell ref="D354:D356"/>
    <mergeCell ref="E354:E356"/>
    <mergeCell ref="F354:F356"/>
    <mergeCell ref="G354:G355"/>
    <mergeCell ref="D357:D359"/>
    <mergeCell ref="E357:E359"/>
    <mergeCell ref="F357:F359"/>
    <mergeCell ref="G357:G358"/>
    <mergeCell ref="D345:D347"/>
    <mergeCell ref="E345:E347"/>
    <mergeCell ref="F345:F347"/>
    <mergeCell ref="G345:G346"/>
    <mergeCell ref="D348:D350"/>
    <mergeCell ref="E348:E350"/>
    <mergeCell ref="F348:F350"/>
    <mergeCell ref="G348:G349"/>
    <mergeCell ref="G324:G325"/>
    <mergeCell ref="G327:G328"/>
    <mergeCell ref="G330:G331"/>
    <mergeCell ref="G333:G334"/>
    <mergeCell ref="G336:G337"/>
    <mergeCell ref="G339:G340"/>
    <mergeCell ref="G342:G343"/>
    <mergeCell ref="D300:D302"/>
    <mergeCell ref="E300:E302"/>
    <mergeCell ref="F300:F302"/>
    <mergeCell ref="D303:D305"/>
    <mergeCell ref="E303:E305"/>
    <mergeCell ref="F303:F305"/>
    <mergeCell ref="F312:F314"/>
    <mergeCell ref="D315:D317"/>
    <mergeCell ref="D290:D292"/>
    <mergeCell ref="E290:E292"/>
    <mergeCell ref="F290:F292"/>
    <mergeCell ref="G290:G291"/>
    <mergeCell ref="E248:E250"/>
    <mergeCell ref="F248:F250"/>
    <mergeCell ref="G248:G249"/>
    <mergeCell ref="D257:D259"/>
    <mergeCell ref="E257:E259"/>
    <mergeCell ref="F257:F259"/>
    <mergeCell ref="D260:D262"/>
    <mergeCell ref="E260:E262"/>
    <mergeCell ref="F260:F262"/>
    <mergeCell ref="D251:D253"/>
    <mergeCell ref="E251:E253"/>
    <mergeCell ref="F251:F253"/>
    <mergeCell ref="D254:D256"/>
    <mergeCell ref="E254:E256"/>
    <mergeCell ref="F254:F256"/>
    <mergeCell ref="G172:G173"/>
    <mergeCell ref="D175:D177"/>
    <mergeCell ref="E175:E177"/>
    <mergeCell ref="F175:F177"/>
    <mergeCell ref="D178:D180"/>
    <mergeCell ref="E178:E180"/>
    <mergeCell ref="F178:F180"/>
    <mergeCell ref="D287:D289"/>
    <mergeCell ref="E287:E289"/>
    <mergeCell ref="F287:F289"/>
    <mergeCell ref="G287:G288"/>
    <mergeCell ref="D181:D183"/>
    <mergeCell ref="E181:E183"/>
    <mergeCell ref="F181:F183"/>
    <mergeCell ref="G181:G182"/>
    <mergeCell ref="D184:D186"/>
    <mergeCell ref="E184:E186"/>
    <mergeCell ref="F184:F186"/>
    <mergeCell ref="G184:G185"/>
    <mergeCell ref="G175:G176"/>
    <mergeCell ref="G178:G179"/>
    <mergeCell ref="D293:D295"/>
    <mergeCell ref="E293:E295"/>
    <mergeCell ref="F293:F295"/>
    <mergeCell ref="G293:G294"/>
    <mergeCell ref="D296:D298"/>
    <mergeCell ref="E296:E298"/>
    <mergeCell ref="F296:F298"/>
    <mergeCell ref="F81:F83"/>
    <mergeCell ref="G81:G82"/>
    <mergeCell ref="F84:L84"/>
    <mergeCell ref="H85:I85"/>
    <mergeCell ref="F86:L86"/>
    <mergeCell ref="F108:F110"/>
    <mergeCell ref="G108:G109"/>
    <mergeCell ref="G39:G40"/>
    <mergeCell ref="F48:F50"/>
    <mergeCell ref="F51:F53"/>
    <mergeCell ref="F90:F92"/>
    <mergeCell ref="G159:G160"/>
    <mergeCell ref="F162:L162"/>
    <mergeCell ref="F318:F320"/>
    <mergeCell ref="D321:D323"/>
    <mergeCell ref="E321:E323"/>
    <mergeCell ref="F321:F323"/>
    <mergeCell ref="G318:G319"/>
    <mergeCell ref="G321:G322"/>
    <mergeCell ref="D312:D314"/>
    <mergeCell ref="E312:E314"/>
    <mergeCell ref="G303:G304"/>
    <mergeCell ref="G306:G307"/>
    <mergeCell ref="D242:D244"/>
    <mergeCell ref="E242:E244"/>
    <mergeCell ref="F242:F244"/>
    <mergeCell ref="G239:G240"/>
    <mergeCell ref="G242:G243"/>
    <mergeCell ref="D263:D265"/>
    <mergeCell ref="E263:E265"/>
    <mergeCell ref="F263:F265"/>
    <mergeCell ref="D266:D268"/>
    <mergeCell ref="E266:E268"/>
    <mergeCell ref="F266:F268"/>
    <mergeCell ref="G263:G264"/>
    <mergeCell ref="G266:G267"/>
    <mergeCell ref="G245:G246"/>
    <mergeCell ref="G251:G252"/>
    <mergeCell ref="G254:G255"/>
    <mergeCell ref="G257:G258"/>
    <mergeCell ref="G260:G261"/>
    <mergeCell ref="D245:D247"/>
    <mergeCell ref="E245:E247"/>
    <mergeCell ref="F245:F247"/>
    <mergeCell ref="D248:D250"/>
    <mergeCell ref="D239:D241"/>
    <mergeCell ref="E239:E241"/>
    <mergeCell ref="F239:F241"/>
    <mergeCell ref="D229:D231"/>
    <mergeCell ref="E229:E231"/>
    <mergeCell ref="F229:F231"/>
    <mergeCell ref="G229:G230"/>
    <mergeCell ref="D232:D234"/>
    <mergeCell ref="E232:E234"/>
    <mergeCell ref="F232:F234"/>
    <mergeCell ref="G232:G233"/>
    <mergeCell ref="D235:D237"/>
    <mergeCell ref="E235:E237"/>
    <mergeCell ref="F235:F237"/>
    <mergeCell ref="G235:G236"/>
    <mergeCell ref="F238:L238"/>
    <mergeCell ref="D187:D189"/>
    <mergeCell ref="E187:E189"/>
    <mergeCell ref="F187:F189"/>
    <mergeCell ref="G187:G188"/>
    <mergeCell ref="D190:D207"/>
    <mergeCell ref="E190:E207"/>
    <mergeCell ref="F190:F207"/>
    <mergeCell ref="G190:G206"/>
    <mergeCell ref="D144:D146"/>
    <mergeCell ref="E144:E146"/>
    <mergeCell ref="F144:F146"/>
    <mergeCell ref="D147:D149"/>
    <mergeCell ref="E147:E149"/>
    <mergeCell ref="F147:F149"/>
    <mergeCell ref="E169:E171"/>
    <mergeCell ref="F169:F171"/>
    <mergeCell ref="D172:D174"/>
    <mergeCell ref="E172:E174"/>
    <mergeCell ref="F172:F174"/>
    <mergeCell ref="D163:D165"/>
    <mergeCell ref="E163:E165"/>
    <mergeCell ref="F163:F165"/>
    <mergeCell ref="D156:D158"/>
    <mergeCell ref="E156:E158"/>
    <mergeCell ref="D78:D80"/>
    <mergeCell ref="E78:E80"/>
    <mergeCell ref="F78:F80"/>
    <mergeCell ref="D72:D74"/>
    <mergeCell ref="E72:E74"/>
    <mergeCell ref="D75:D77"/>
    <mergeCell ref="E75:E77"/>
    <mergeCell ref="D87:D89"/>
    <mergeCell ref="E87:E89"/>
    <mergeCell ref="D81:D83"/>
    <mergeCell ref="E81:E83"/>
    <mergeCell ref="F72:F74"/>
    <mergeCell ref="F75:F77"/>
    <mergeCell ref="F87:F89"/>
    <mergeCell ref="D39:D41"/>
    <mergeCell ref="E39:E41"/>
    <mergeCell ref="F39:F41"/>
    <mergeCell ref="D42:D44"/>
    <mergeCell ref="G45:G46"/>
    <mergeCell ref="D45:D47"/>
    <mergeCell ref="E45:E47"/>
    <mergeCell ref="E42:E44"/>
    <mergeCell ref="F42:F44"/>
    <mergeCell ref="G42:G43"/>
    <mergeCell ref="D24:D26"/>
    <mergeCell ref="F23:L23"/>
    <mergeCell ref="G24:G25"/>
    <mergeCell ref="F24:F26"/>
    <mergeCell ref="E24:E26"/>
    <mergeCell ref="G27:G28"/>
    <mergeCell ref="G30:G31"/>
    <mergeCell ref="G33:G34"/>
    <mergeCell ref="G36:G37"/>
    <mergeCell ref="D27:D29"/>
    <mergeCell ref="E27:E29"/>
    <mergeCell ref="F27:F29"/>
    <mergeCell ref="D30:D32"/>
    <mergeCell ref="E30:E32"/>
    <mergeCell ref="F30:F32"/>
    <mergeCell ref="D33:D35"/>
    <mergeCell ref="E33:E35"/>
    <mergeCell ref="F33:F35"/>
    <mergeCell ref="D36:D38"/>
    <mergeCell ref="E36:E38"/>
    <mergeCell ref="F36:F38"/>
    <mergeCell ref="E20:E21"/>
    <mergeCell ref="F20:F21"/>
    <mergeCell ref="G20:G21"/>
    <mergeCell ref="H20:J20"/>
    <mergeCell ref="K20:K21"/>
    <mergeCell ref="L20:L21"/>
    <mergeCell ref="H21:I21"/>
    <mergeCell ref="H22:I22"/>
    <mergeCell ref="G2:G3"/>
    <mergeCell ref="G5:G6"/>
    <mergeCell ref="E14:L14"/>
    <mergeCell ref="G16:L16"/>
    <mergeCell ref="G17:L17"/>
    <mergeCell ref="E19:L19"/>
    <mergeCell ref="G138:G139"/>
    <mergeCell ref="G141:G142"/>
    <mergeCell ref="G144:G145"/>
    <mergeCell ref="G147:G148"/>
    <mergeCell ref="G163:G164"/>
    <mergeCell ref="G166:G167"/>
    <mergeCell ref="G169:G170"/>
    <mergeCell ref="F45:F47"/>
    <mergeCell ref="F60:F62"/>
    <mergeCell ref="F63:F65"/>
    <mergeCell ref="F54:F56"/>
    <mergeCell ref="G48:G49"/>
    <mergeCell ref="G51:G52"/>
    <mergeCell ref="G54:G55"/>
    <mergeCell ref="F66:F68"/>
    <mergeCell ref="G132:G133"/>
    <mergeCell ref="G135:G136"/>
    <mergeCell ref="F132:F134"/>
    <mergeCell ref="F135:F137"/>
    <mergeCell ref="F111:F113"/>
    <mergeCell ref="G111:G112"/>
    <mergeCell ref="F114:F131"/>
    <mergeCell ref="G114:G130"/>
    <mergeCell ref="F156:F158"/>
    <mergeCell ref="E57:E59"/>
    <mergeCell ref="F57:F59"/>
    <mergeCell ref="D48:D50"/>
    <mergeCell ref="E48:E50"/>
    <mergeCell ref="D51:D53"/>
    <mergeCell ref="E51:E53"/>
    <mergeCell ref="D69:D71"/>
    <mergeCell ref="E69:E71"/>
    <mergeCell ref="F69:F71"/>
    <mergeCell ref="D54:D56"/>
    <mergeCell ref="E54:E56"/>
    <mergeCell ref="D66:D68"/>
    <mergeCell ref="E66:E68"/>
    <mergeCell ref="D60:D62"/>
    <mergeCell ref="E60:E62"/>
    <mergeCell ref="D63:D65"/>
    <mergeCell ref="E63:E65"/>
    <mergeCell ref="D57:D59"/>
    <mergeCell ref="E90:E92"/>
    <mergeCell ref="D105:D107"/>
    <mergeCell ref="E105:E107"/>
    <mergeCell ref="F105:F107"/>
    <mergeCell ref="D99:D101"/>
    <mergeCell ref="E99:E101"/>
    <mergeCell ref="F99:F101"/>
    <mergeCell ref="D102:D104"/>
    <mergeCell ref="E102:E104"/>
    <mergeCell ref="F102:F104"/>
    <mergeCell ref="D90:D92"/>
    <mergeCell ref="F93:F95"/>
    <mergeCell ref="D96:D98"/>
    <mergeCell ref="E96:E98"/>
    <mergeCell ref="F96:F98"/>
    <mergeCell ref="D93:D95"/>
    <mergeCell ref="E93:E95"/>
    <mergeCell ref="D108:D110"/>
    <mergeCell ref="E108:E110"/>
    <mergeCell ref="D111:D113"/>
    <mergeCell ref="E111:E113"/>
    <mergeCell ref="D138:D140"/>
    <mergeCell ref="E138:E140"/>
    <mergeCell ref="F138:F140"/>
    <mergeCell ref="D141:D143"/>
    <mergeCell ref="E141:E143"/>
    <mergeCell ref="F141:F143"/>
    <mergeCell ref="D132:D134"/>
    <mergeCell ref="E132:E134"/>
    <mergeCell ref="D135:D137"/>
    <mergeCell ref="E135:E137"/>
    <mergeCell ref="D114:D131"/>
    <mergeCell ref="E114:E131"/>
    <mergeCell ref="D150:D152"/>
    <mergeCell ref="E150:E152"/>
    <mergeCell ref="F150:F152"/>
    <mergeCell ref="D153:D155"/>
    <mergeCell ref="E153:E155"/>
    <mergeCell ref="F153:F155"/>
    <mergeCell ref="G150:G151"/>
    <mergeCell ref="G153:G154"/>
    <mergeCell ref="D169:D171"/>
    <mergeCell ref="D166:D168"/>
    <mergeCell ref="E166:E168"/>
    <mergeCell ref="F166:F168"/>
    <mergeCell ref="G156:G157"/>
    <mergeCell ref="D159:D161"/>
    <mergeCell ref="E159:E161"/>
    <mergeCell ref="F159:F161"/>
    <mergeCell ref="D208:D210"/>
    <mergeCell ref="E208:E210"/>
    <mergeCell ref="F208:F210"/>
    <mergeCell ref="D211:D213"/>
    <mergeCell ref="E211:E213"/>
    <mergeCell ref="F211:F213"/>
    <mergeCell ref="G208:G209"/>
    <mergeCell ref="G211:G212"/>
    <mergeCell ref="G220:G221"/>
    <mergeCell ref="D214:D216"/>
    <mergeCell ref="E214:E216"/>
    <mergeCell ref="F214:F216"/>
    <mergeCell ref="D217:D219"/>
    <mergeCell ref="E217:E219"/>
    <mergeCell ref="F217:F219"/>
    <mergeCell ref="G214:G215"/>
    <mergeCell ref="G217:G218"/>
    <mergeCell ref="G226:G227"/>
    <mergeCell ref="D220:D222"/>
    <mergeCell ref="E220:E222"/>
    <mergeCell ref="F220:F222"/>
    <mergeCell ref="D223:D225"/>
    <mergeCell ref="E223:E225"/>
    <mergeCell ref="F223:F225"/>
    <mergeCell ref="G223:G224"/>
    <mergeCell ref="D226:D228"/>
    <mergeCell ref="E226:E228"/>
    <mergeCell ref="F226:F228"/>
    <mergeCell ref="D284:D286"/>
    <mergeCell ref="E284:E286"/>
    <mergeCell ref="F284:F286"/>
    <mergeCell ref="D275:D277"/>
    <mergeCell ref="E275:E277"/>
    <mergeCell ref="F275:F277"/>
    <mergeCell ref="D278:D280"/>
    <mergeCell ref="E278:E280"/>
    <mergeCell ref="F278:F280"/>
    <mergeCell ref="D269:D271"/>
    <mergeCell ref="E269:E271"/>
    <mergeCell ref="F269:F271"/>
    <mergeCell ref="D272:D274"/>
    <mergeCell ref="E272:E274"/>
    <mergeCell ref="F272:F274"/>
    <mergeCell ref="G272:G273"/>
    <mergeCell ref="D281:D283"/>
    <mergeCell ref="E281:E283"/>
    <mergeCell ref="F281:F283"/>
    <mergeCell ref="E309:E311"/>
    <mergeCell ref="F309:F311"/>
    <mergeCell ref="G300:G301"/>
    <mergeCell ref="G315:G316"/>
    <mergeCell ref="G269:G270"/>
    <mergeCell ref="G275:G276"/>
    <mergeCell ref="G278:G279"/>
    <mergeCell ref="G281:G282"/>
    <mergeCell ref="G284:G285"/>
    <mergeCell ref="G296:G297"/>
    <mergeCell ref="F299:L299"/>
    <mergeCell ref="G309:G310"/>
    <mergeCell ref="D342:D344"/>
    <mergeCell ref="E342:E344"/>
    <mergeCell ref="F342:F344"/>
    <mergeCell ref="D336:D338"/>
    <mergeCell ref="E336:E338"/>
    <mergeCell ref="F336:F338"/>
    <mergeCell ref="D339:D341"/>
    <mergeCell ref="E339:E341"/>
    <mergeCell ref="F339:F341"/>
    <mergeCell ref="D330:D332"/>
    <mergeCell ref="E330:E332"/>
    <mergeCell ref="F330:F332"/>
    <mergeCell ref="D333:D335"/>
    <mergeCell ref="E333:E335"/>
    <mergeCell ref="F333:F335"/>
    <mergeCell ref="D324:D326"/>
    <mergeCell ref="E324:E326"/>
    <mergeCell ref="F324:F326"/>
    <mergeCell ref="D327:D329"/>
    <mergeCell ref="E327:E329"/>
    <mergeCell ref="F327:F329"/>
    <mergeCell ref="D318:D320"/>
    <mergeCell ref="G312:G313"/>
    <mergeCell ref="E318:E320"/>
    <mergeCell ref="G57:G58"/>
    <mergeCell ref="G60:G61"/>
    <mergeCell ref="G63:G64"/>
    <mergeCell ref="G66:G67"/>
    <mergeCell ref="G69:G70"/>
    <mergeCell ref="G72:G73"/>
    <mergeCell ref="G75:G76"/>
    <mergeCell ref="G78:G79"/>
    <mergeCell ref="G87:G88"/>
    <mergeCell ref="G90:G91"/>
    <mergeCell ref="G93:G94"/>
    <mergeCell ref="G96:G97"/>
    <mergeCell ref="G99:G100"/>
    <mergeCell ref="G102:G103"/>
    <mergeCell ref="G105:G106"/>
    <mergeCell ref="E315:E317"/>
    <mergeCell ref="F315:F317"/>
    <mergeCell ref="D306:D308"/>
    <mergeCell ref="E306:E308"/>
    <mergeCell ref="F306:F308"/>
    <mergeCell ref="D309:D311"/>
  </mergeCells>
  <dataValidations count="3">
    <dataValidation type="decimal" allowBlank="1" showErrorMessage="1" errorTitle="Ошибка" error="Допускается ввод только действительных чисел!" sqref="K239 K242 K245 K248 K251 K254 K257 K260 K266 K269 K272 K275 K278 K281 K284 K287 K290 K293 K10 K87 K156 K153 K150 K147 K144 K141 K138 K135 K132 K114:K129 K108 K105 K102 K99 K96 K93 K90 K163 K159 K166 K169 K172 K175 K178 K181 K184 K190:K205 K208 K211 K214 K217 K223 K226 K229 K232 K235 K220 K296 K300 K303 K306 K309 K312 K315 K318 K321 K327 K330 K333 K336 K339 K342 K345 K348 K351 K354 K357 K5 K111 K187 K263 K324">
      <formula1>-9.99999999999999E+23</formula1>
      <formula2>9.99999999999999E+23</formula2>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Web&quot;." sqref="L85">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I10:J10 I39:J39 I24:J24 I27:J27 I30:J30 I33:J33 I36:J36 I42:J42 I45:J45 I51:J51 I54:J54 I57:J57 I60:J60 I63:J63 I66:J66 I69:J69 I72:J72 I75:J75 I78:J78 I239:J239 I242:J242 I245:J245 I248:J248 I251:J251 I254:J254 I257:J257 I260:J260 I266:J266 I269:J269 I272:J272 I275:J275 I278:J278 I281:J281 I284:J284 I287:J287 I290:J290 I8:J8 I81:J81 I159:J159 I90:J90 I93:J93 I96:J96 I99:J99 I102:J102 I105:J105 I108:J108 I114:J129 I132:J132 I135:J135 I138:J138 I141:J141 I144:J144 I147:J147 I150:J150 I153:J153 I156:J156 I163:J163 I87:J87 I166:J166 I169:J169 I172:J172 I175:J175 I178:J178 I181:J181 I184:J184 I190:J205 I208:J208 I211:J211 I214:J214 I217:J217 I223:J223 I226:J226 I229:J229 I232:J232 I235:J235 I220:J220 I293:J293 I296:J296 I300:J300 I303:J303 I306:J306 I309:J309 I312:J312 I315:J315 I318:J318 I321:J321 I327:J327 I330:J330 I333:J333 I336:J336 I339:J339 I342:J342 I345:J345 I348:J348 I351:J351 I354:J354 I357:J357 I2:J2 I5:J5 I48:J48 I111:J111 I187:J187 I263:J263 I324:J324"/>
  </dataValidations>
  <hyperlinks>
    <hyperlink ref="L85" r:id="rId1"/>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4"/>
  <sheetViews>
    <sheetView topLeftCell="D13" workbookViewId="0">
      <selection activeCell="E14" sqref="E14:L14"/>
    </sheetView>
  </sheetViews>
  <sheetFormatPr defaultColWidth="10.5703125" defaultRowHeight="14.25" customHeight="1"/>
  <cols>
    <col min="1" max="2" width="25.140625" style="8" hidden="1" customWidth="1"/>
    <col min="3" max="3" width="9.140625" style="9" hidden="1" customWidth="1"/>
    <col min="4" max="4" width="3.7109375" style="38" customWidth="1"/>
    <col min="5" max="5" width="6.28515625" style="10" customWidth="1"/>
    <col min="6" max="6" width="46.7109375" style="10" customWidth="1"/>
    <col min="7" max="7" width="35.7109375" style="10" customWidth="1"/>
    <col min="8" max="8" width="3.7109375" style="10" customWidth="1"/>
    <col min="9" max="9" width="14.42578125" style="10" customWidth="1"/>
    <col min="10" max="10" width="13.7109375" style="10" customWidth="1"/>
    <col min="11" max="12" width="35.7109375" style="10" customWidth="1"/>
    <col min="13" max="13" width="10.5703125" style="10"/>
    <col min="14" max="15" width="10.5703125" style="12"/>
    <col min="16" max="32" width="10.5703125" style="10"/>
    <col min="33" max="16384" width="10.5703125" style="5"/>
  </cols>
  <sheetData>
    <row r="1" spans="1:32" s="10" customFormat="1" ht="14.25" hidden="1" customHeight="1">
      <c r="A1" s="8"/>
      <c r="B1" s="8"/>
      <c r="C1" s="9"/>
      <c r="D1" s="38"/>
      <c r="M1" s="11">
        <f>IFERROR(MATCH("метод экономически обоснованных расходов (затрат)",OFFER_METHOD,0),0)</f>
        <v>0</v>
      </c>
      <c r="N1" s="12"/>
      <c r="O1" s="12"/>
      <c r="S1" s="13"/>
      <c r="AF1" s="14"/>
    </row>
    <row r="2" spans="1:32" s="10" customFormat="1" ht="18.75" hidden="1" customHeight="1">
      <c r="A2" s="15" t="s">
        <v>12</v>
      </c>
      <c r="B2" s="15" t="s">
        <v>13</v>
      </c>
      <c r="C2" s="9"/>
      <c r="D2" s="38"/>
      <c r="E2" s="39"/>
      <c r="F2" s="39"/>
      <c r="G2" s="200" t="e">
        <f>INDEX(PT_DIFFERENTIATION_NTAR,MATCH(B2,PT_DIFFERENTIATION_NTAR_ID,0))</f>
        <v>#REF!</v>
      </c>
      <c r="H2" s="31"/>
      <c r="I2" s="16"/>
      <c r="J2" s="17"/>
      <c r="K2" s="18"/>
      <c r="L2" s="31" t="s">
        <v>14</v>
      </c>
      <c r="M2" s="19"/>
      <c r="N2" s="12"/>
      <c r="O2" s="12"/>
    </row>
    <row r="3" spans="1:32" s="10" customFormat="1" ht="18.75" hidden="1" customHeight="1">
      <c r="A3" s="15"/>
      <c r="B3" s="15"/>
      <c r="C3" s="9" t="s">
        <v>15</v>
      </c>
      <c r="D3" s="38"/>
      <c r="E3" s="39"/>
      <c r="F3" s="39"/>
      <c r="G3" s="200"/>
      <c r="H3" s="20"/>
      <c r="I3" s="21" t="s">
        <v>16</v>
      </c>
      <c r="J3" s="22"/>
      <c r="K3" s="20"/>
      <c r="L3" s="23"/>
      <c r="M3" s="19"/>
      <c r="N3" s="12"/>
      <c r="O3" s="12"/>
    </row>
    <row r="4" spans="1:32" s="10" customFormat="1" ht="14.25" hidden="1" customHeight="1">
      <c r="A4" s="8"/>
      <c r="B4" s="8"/>
      <c r="C4" s="9"/>
      <c r="D4" s="38"/>
      <c r="M4" s="11">
        <f>IFERROR(MATCH("метод экономически обоснованных расходов (затрат)",OFFER_METHOD,0),0)</f>
        <v>0</v>
      </c>
      <c r="N4" s="12"/>
      <c r="O4" s="12"/>
      <c r="S4" s="13"/>
      <c r="AF4" s="14"/>
    </row>
    <row r="5" spans="1:32" s="10" customFormat="1" ht="18.75" hidden="1" customHeight="1">
      <c r="A5" s="15" t="s">
        <v>12</v>
      </c>
      <c r="B5" s="15" t="s">
        <v>13</v>
      </c>
      <c r="C5" s="9"/>
      <c r="D5" s="38"/>
      <c r="E5" s="39"/>
      <c r="F5" s="39"/>
      <c r="G5" s="200" t="e">
        <f>INDEX(PT_DIFFERENTIATION_NTAR,MATCH(B5,PT_DIFFERENTIATION_NTAR_ID,0))</f>
        <v>#REF!</v>
      </c>
      <c r="H5" s="31"/>
      <c r="I5" s="16"/>
      <c r="J5" s="17"/>
      <c r="K5" s="24"/>
      <c r="L5" s="31" t="s">
        <v>14</v>
      </c>
      <c r="M5" s="19"/>
      <c r="N5" s="12"/>
      <c r="O5" s="12"/>
    </row>
    <row r="6" spans="1:32" s="10" customFormat="1" ht="18.75" hidden="1" customHeight="1">
      <c r="A6" s="15"/>
      <c r="B6" s="15"/>
      <c r="C6" s="9" t="s">
        <v>17</v>
      </c>
      <c r="D6" s="38"/>
      <c r="E6" s="39"/>
      <c r="F6" s="39"/>
      <c r="G6" s="200"/>
      <c r="H6" s="20"/>
      <c r="I6" s="21" t="s">
        <v>16</v>
      </c>
      <c r="J6" s="22"/>
      <c r="K6" s="20"/>
      <c r="L6" s="23"/>
      <c r="M6" s="19"/>
      <c r="N6" s="12"/>
      <c r="O6" s="12"/>
    </row>
    <row r="7" spans="1:32" s="10" customFormat="1" ht="14.25" hidden="1" customHeight="1">
      <c r="A7" s="8"/>
      <c r="B7" s="8"/>
      <c r="C7" s="9"/>
      <c r="D7" s="38"/>
      <c r="M7" s="11">
        <f>IFERROR(MATCH("метод экономически обоснованных расходов (затрат)",OFFER_METHOD,0),0)</f>
        <v>0</v>
      </c>
      <c r="N7" s="12"/>
      <c r="O7" s="12"/>
      <c r="S7" s="13"/>
      <c r="AF7" s="14"/>
    </row>
    <row r="8" spans="1:32" s="10" customFormat="1" ht="56.25" hidden="1" customHeight="1">
      <c r="A8" s="15"/>
      <c r="B8" s="15"/>
      <c r="C8" s="9"/>
      <c r="D8" s="38"/>
      <c r="E8" s="39"/>
      <c r="F8" s="39"/>
      <c r="G8" s="39"/>
      <c r="H8" s="31"/>
      <c r="I8" s="16"/>
      <c r="J8" s="17"/>
      <c r="K8" s="18"/>
      <c r="L8" s="31" t="s">
        <v>14</v>
      </c>
      <c r="M8" s="19"/>
      <c r="N8" s="12"/>
      <c r="O8" s="12"/>
    </row>
    <row r="9" spans="1:32" ht="14.25" hidden="1" customHeight="1">
      <c r="S9" s="13"/>
      <c r="AF9" s="14"/>
    </row>
    <row r="10" spans="1:32" s="10" customFormat="1" ht="56.25" hidden="1" customHeight="1">
      <c r="A10" s="15"/>
      <c r="B10" s="15"/>
      <c r="C10" s="9"/>
      <c r="D10" s="38"/>
      <c r="E10" s="39"/>
      <c r="F10" s="39"/>
      <c r="G10" s="39"/>
      <c r="H10" s="7"/>
      <c r="I10" s="16"/>
      <c r="J10" s="17"/>
      <c r="K10" s="24"/>
      <c r="L10" s="31" t="s">
        <v>14</v>
      </c>
      <c r="M10" s="19"/>
      <c r="N10" s="12"/>
      <c r="O10" s="12"/>
    </row>
    <row r="11" spans="1:32" ht="14.25" hidden="1" customHeight="1"/>
    <row r="12" spans="1:32" ht="14.25" hidden="1" customHeight="1"/>
    <row r="13" spans="1:32" ht="6" customHeight="1">
      <c r="D13" s="6"/>
      <c r="E13" s="25"/>
      <c r="F13" s="25"/>
      <c r="G13" s="25"/>
      <c r="H13" s="25"/>
      <c r="I13" s="25"/>
      <c r="J13" s="25"/>
      <c r="K13" s="25"/>
      <c r="L13" s="26"/>
    </row>
    <row r="14" spans="1:32" ht="20.25" customHeight="1">
      <c r="D14" s="6"/>
      <c r="E14" s="396" t="s">
        <v>185</v>
      </c>
      <c r="F14" s="396"/>
      <c r="G14" s="396"/>
      <c r="H14" s="396"/>
      <c r="I14" s="396"/>
      <c r="J14" s="396"/>
      <c r="K14" s="396"/>
      <c r="L14" s="396"/>
    </row>
    <row r="15" spans="1:32" ht="6" customHeight="1">
      <c r="D15" s="6"/>
      <c r="E15" s="25"/>
      <c r="F15" s="27"/>
      <c r="G15" s="27"/>
      <c r="H15" s="27"/>
      <c r="I15" s="27"/>
      <c r="J15" s="27"/>
      <c r="K15" s="27"/>
      <c r="L15" s="28"/>
    </row>
    <row r="16" spans="1:32" ht="18.75" customHeight="1">
      <c r="D16" s="6"/>
      <c r="E16" s="25"/>
      <c r="F16" s="29" t="str">
        <f>"Дата подачи заявления об "&amp;IF(TITLE_DATE_PR_CHANGE="","утверждении","изменении")&amp;" тарифов"</f>
        <v>Дата подачи заявления об изменении тарифов</v>
      </c>
      <c r="G16" s="226">
        <v>45609.618020833332</v>
      </c>
      <c r="H16" s="226"/>
      <c r="I16" s="226"/>
      <c r="J16" s="226"/>
      <c r="K16" s="226"/>
      <c r="L16" s="226"/>
    </row>
    <row r="17" spans="1:15" ht="18.75" customHeight="1">
      <c r="D17" s="6"/>
      <c r="E17" s="25"/>
      <c r="F17" s="29" t="str">
        <f>"Номер подачи заявления об "&amp;IF(TITLE_DATE_PR_CHANGE="","утверждении","изменении")&amp;" тарифов"</f>
        <v>Номер подачи заявления об изменении тарифов</v>
      </c>
      <c r="G17" s="292" t="s">
        <v>183</v>
      </c>
      <c r="H17" s="292"/>
      <c r="I17" s="292"/>
      <c r="J17" s="292"/>
      <c r="K17" s="292"/>
      <c r="L17" s="292"/>
    </row>
    <row r="18" spans="1:15" ht="14.25" customHeight="1">
      <c r="D18" s="6"/>
      <c r="E18" s="25"/>
      <c r="F18" s="27"/>
      <c r="G18" s="27"/>
      <c r="H18" s="27"/>
      <c r="I18" s="27"/>
      <c r="J18" s="27"/>
      <c r="K18" s="27"/>
      <c r="L18" s="30"/>
    </row>
    <row r="19" spans="1:15" ht="21" customHeight="1">
      <c r="D19" s="6"/>
      <c r="E19" s="227" t="s">
        <v>1</v>
      </c>
      <c r="F19" s="227"/>
      <c r="G19" s="227"/>
      <c r="H19" s="227"/>
      <c r="I19" s="227"/>
      <c r="J19" s="227"/>
      <c r="K19" s="227"/>
      <c r="L19" s="227"/>
    </row>
    <row r="20" spans="1:15" ht="21" customHeight="1">
      <c r="D20" s="6"/>
      <c r="E20" s="229" t="s">
        <v>2</v>
      </c>
      <c r="F20" s="205" t="s">
        <v>18</v>
      </c>
      <c r="G20" s="205" t="s">
        <v>19</v>
      </c>
      <c r="H20" s="231" t="s">
        <v>20</v>
      </c>
      <c r="I20" s="232"/>
      <c r="J20" s="233"/>
      <c r="K20" s="205" t="s">
        <v>4</v>
      </c>
      <c r="L20" s="205" t="s">
        <v>5</v>
      </c>
    </row>
    <row r="21" spans="1:15" ht="21" customHeight="1">
      <c r="D21" s="6"/>
      <c r="E21" s="230"/>
      <c r="F21" s="206"/>
      <c r="G21" s="206"/>
      <c r="H21" s="210" t="s">
        <v>21</v>
      </c>
      <c r="I21" s="211"/>
      <c r="J21" s="7" t="s">
        <v>22</v>
      </c>
      <c r="K21" s="206"/>
      <c r="L21" s="206"/>
    </row>
    <row r="22" spans="1:15" ht="12" customHeight="1">
      <c r="D22" s="6"/>
      <c r="E22" s="32"/>
      <c r="F22" s="32"/>
      <c r="G22" s="32"/>
      <c r="H22" s="228"/>
      <c r="I22" s="228"/>
      <c r="J22" s="32"/>
      <c r="K22" s="32"/>
      <c r="L22" s="32"/>
    </row>
    <row r="23" spans="1:15" ht="18.75" customHeight="1">
      <c r="A23" s="15"/>
      <c r="B23" s="15"/>
      <c r="D23" s="6"/>
      <c r="E23" s="33" t="s">
        <v>6</v>
      </c>
      <c r="F23" s="218" t="str">
        <f>"Предлагаемый метод регулирования"&amp;IF(TEMPLATE_SPHERE="HEAT"," в сфере "&amp;TEMPLATE_SPHERE_RUS,"")</f>
        <v>Предлагаемый метод регулирования</v>
      </c>
      <c r="G23" s="218"/>
      <c r="H23" s="219"/>
      <c r="I23" s="219"/>
      <c r="J23" s="219"/>
      <c r="K23" s="218" t="s">
        <v>14</v>
      </c>
      <c r="L23" s="219"/>
      <c r="M23" s="19"/>
    </row>
    <row r="24" spans="1:15" ht="60.75" hidden="1" customHeight="1">
      <c r="A24" s="15" t="s">
        <v>12</v>
      </c>
      <c r="B24" s="15" t="s">
        <v>13</v>
      </c>
      <c r="D24" s="217"/>
      <c r="E24" s="201"/>
      <c r="F24" s="220" t="e">
        <f>INDEX(PT_DIFFERENTIATION_VTAR,MATCH(A24,PT_DIFFERENTIATION_VTAR_ID,0))</f>
        <v>#REF!</v>
      </c>
      <c r="G24" s="200" t="e">
        <f>INDEX(PT_DIFFERENTIATION_NTAR,MATCH(B24,PT_DIFFERENTIATION_NTAR_ID,0))</f>
        <v>#REF!</v>
      </c>
      <c r="H24" s="31"/>
      <c r="I24" s="16"/>
      <c r="J24" s="17"/>
      <c r="K24" s="18"/>
      <c r="L24" s="31" t="s">
        <v>14</v>
      </c>
      <c r="M24" s="19"/>
    </row>
    <row r="25" spans="1:15" s="10" customFormat="1" ht="18.75" hidden="1" customHeight="1">
      <c r="A25" s="15"/>
      <c r="B25" s="15"/>
      <c r="C25" s="9" t="s">
        <v>15</v>
      </c>
      <c r="D25" s="217"/>
      <c r="E25" s="201"/>
      <c r="F25" s="220"/>
      <c r="G25" s="200"/>
      <c r="H25" s="20"/>
      <c r="I25" s="21" t="s">
        <v>16</v>
      </c>
      <c r="J25" s="22"/>
      <c r="K25" s="20"/>
      <c r="L25" s="23"/>
      <c r="M25" s="19"/>
      <c r="N25" s="12"/>
      <c r="O25" s="12"/>
    </row>
    <row r="26" spans="1:15" ht="0.75" hidden="1" customHeight="1">
      <c r="A26" s="15"/>
      <c r="B26" s="15"/>
      <c r="C26" s="9" t="s">
        <v>23</v>
      </c>
      <c r="D26" s="217"/>
      <c r="E26" s="201"/>
      <c r="F26" s="202"/>
      <c r="G26" s="35"/>
      <c r="H26" s="20"/>
      <c r="I26" s="21"/>
      <c r="J26" s="22"/>
      <c r="K26" s="20"/>
      <c r="L26" s="23"/>
      <c r="M26" s="19"/>
    </row>
    <row r="27" spans="1:15" s="10" customFormat="1" ht="45" hidden="1" customHeight="1">
      <c r="A27" s="15" t="s">
        <v>24</v>
      </c>
      <c r="B27" s="15" t="s">
        <v>25</v>
      </c>
      <c r="C27" s="9"/>
      <c r="D27" s="199"/>
      <c r="E27" s="221"/>
      <c r="F27" s="222" t="e">
        <f>INDEX(PT_DIFFERENTIATION_VTAR,MATCH(A27,PT_DIFFERENTIATION_VTAR_ID,0))</f>
        <v>#REF!</v>
      </c>
      <c r="G27" s="200" t="e">
        <f>INDEX(PT_DIFFERENTIATION_NTAR,MATCH(B27,PT_DIFFERENTIATION_NTAR_ID,0))</f>
        <v>#REF!</v>
      </c>
      <c r="H27" s="31"/>
      <c r="I27" s="16"/>
      <c r="J27" s="17"/>
      <c r="K27" s="18"/>
      <c r="L27" s="31" t="s">
        <v>14</v>
      </c>
      <c r="M27" s="19"/>
      <c r="N27" s="12"/>
      <c r="O27" s="12"/>
    </row>
    <row r="28" spans="1:15" s="10" customFormat="1" ht="18.75" hidden="1" customHeight="1">
      <c r="A28" s="15"/>
      <c r="B28" s="15"/>
      <c r="C28" s="9" t="s">
        <v>15</v>
      </c>
      <c r="D28" s="199"/>
      <c r="E28" s="221"/>
      <c r="F28" s="222"/>
      <c r="G28" s="200"/>
      <c r="H28" s="20"/>
      <c r="I28" s="21" t="s">
        <v>16</v>
      </c>
      <c r="J28" s="22"/>
      <c r="K28" s="20"/>
      <c r="L28" s="23"/>
      <c r="M28" s="19"/>
      <c r="N28" s="12"/>
      <c r="O28" s="12"/>
    </row>
    <row r="29" spans="1:15" s="10" customFormat="1" ht="0.75" hidden="1" customHeight="1">
      <c r="A29" s="15"/>
      <c r="B29" s="15"/>
      <c r="C29" s="9" t="s">
        <v>23</v>
      </c>
      <c r="D29" s="199"/>
      <c r="E29" s="201"/>
      <c r="F29" s="202"/>
      <c r="G29" s="35"/>
      <c r="H29" s="20"/>
      <c r="I29" s="21"/>
      <c r="J29" s="22"/>
      <c r="K29" s="20"/>
      <c r="L29" s="23"/>
      <c r="M29" s="19"/>
      <c r="N29" s="12"/>
      <c r="O29" s="12"/>
    </row>
    <row r="30" spans="1:15" s="10" customFormat="1" ht="45" hidden="1" customHeight="1">
      <c r="A30" s="15" t="s">
        <v>26</v>
      </c>
      <c r="B30" s="15" t="s">
        <v>27</v>
      </c>
      <c r="C30" s="9"/>
      <c r="D30" s="199"/>
      <c r="E30" s="201"/>
      <c r="F30" s="202" t="e">
        <f>INDEX(PT_DIFFERENTIATION_VTAR,MATCH(A30,PT_DIFFERENTIATION_VTAR_ID,0))</f>
        <v>#REF!</v>
      </c>
      <c r="G30" s="200" t="e">
        <f>INDEX(PT_DIFFERENTIATION_NTAR,MATCH(B30,PT_DIFFERENTIATION_NTAR_ID,0))</f>
        <v>#REF!</v>
      </c>
      <c r="H30" s="31"/>
      <c r="I30" s="16"/>
      <c r="J30" s="17"/>
      <c r="K30" s="18"/>
      <c r="L30" s="31" t="s">
        <v>14</v>
      </c>
      <c r="M30" s="19"/>
      <c r="N30" s="12"/>
      <c r="O30" s="12"/>
    </row>
    <row r="31" spans="1:15" s="10" customFormat="1" ht="18.75" hidden="1" customHeight="1">
      <c r="A31" s="15"/>
      <c r="B31" s="15"/>
      <c r="C31" s="9" t="s">
        <v>15</v>
      </c>
      <c r="D31" s="199"/>
      <c r="E31" s="201"/>
      <c r="F31" s="202"/>
      <c r="G31" s="200"/>
      <c r="H31" s="20"/>
      <c r="I31" s="21" t="s">
        <v>16</v>
      </c>
      <c r="J31" s="22"/>
      <c r="K31" s="20"/>
      <c r="L31" s="23"/>
      <c r="M31" s="19"/>
      <c r="N31" s="12"/>
      <c r="O31" s="12"/>
    </row>
    <row r="32" spans="1:15" s="10" customFormat="1" ht="0.75" hidden="1" customHeight="1">
      <c r="A32" s="15"/>
      <c r="B32" s="15"/>
      <c r="C32" s="9" t="s">
        <v>23</v>
      </c>
      <c r="D32" s="199"/>
      <c r="E32" s="201"/>
      <c r="F32" s="202"/>
      <c r="G32" s="35"/>
      <c r="H32" s="20"/>
      <c r="I32" s="21"/>
      <c r="J32" s="22"/>
      <c r="K32" s="20"/>
      <c r="L32" s="23"/>
      <c r="M32" s="19"/>
      <c r="N32" s="12"/>
      <c r="O32" s="12"/>
    </row>
    <row r="33" spans="1:15" s="10" customFormat="1" ht="45" hidden="1" customHeight="1">
      <c r="A33" s="15" t="s">
        <v>28</v>
      </c>
      <c r="B33" s="15" t="s">
        <v>29</v>
      </c>
      <c r="C33" s="9"/>
      <c r="D33" s="199"/>
      <c r="E33" s="201"/>
      <c r="F33" s="202" t="e">
        <f>INDEX(PT_DIFFERENTIATION_VTAR,MATCH(A33,PT_DIFFERENTIATION_VTAR_ID,0))</f>
        <v>#REF!</v>
      </c>
      <c r="G33" s="200" t="e">
        <f>INDEX(PT_DIFFERENTIATION_NTAR,MATCH(B33,PT_DIFFERENTIATION_NTAR_ID,0))</f>
        <v>#REF!</v>
      </c>
      <c r="H33" s="31"/>
      <c r="I33" s="16"/>
      <c r="J33" s="17"/>
      <c r="K33" s="18"/>
      <c r="L33" s="31" t="s">
        <v>14</v>
      </c>
      <c r="M33" s="19"/>
      <c r="N33" s="12"/>
      <c r="O33" s="12"/>
    </row>
    <row r="34" spans="1:15" s="10" customFormat="1" ht="18.75" hidden="1" customHeight="1">
      <c r="A34" s="15"/>
      <c r="B34" s="15"/>
      <c r="C34" s="9" t="s">
        <v>15</v>
      </c>
      <c r="D34" s="199"/>
      <c r="E34" s="201"/>
      <c r="F34" s="202"/>
      <c r="G34" s="200"/>
      <c r="H34" s="20"/>
      <c r="I34" s="21" t="s">
        <v>16</v>
      </c>
      <c r="J34" s="22"/>
      <c r="K34" s="20"/>
      <c r="L34" s="23"/>
      <c r="M34" s="19"/>
      <c r="N34" s="12"/>
      <c r="O34" s="12"/>
    </row>
    <row r="35" spans="1:15" s="10" customFormat="1" ht="0.75" hidden="1" customHeight="1">
      <c r="A35" s="15"/>
      <c r="B35" s="15"/>
      <c r="C35" s="9" t="s">
        <v>23</v>
      </c>
      <c r="D35" s="199"/>
      <c r="E35" s="201"/>
      <c r="F35" s="202"/>
      <c r="G35" s="35"/>
      <c r="H35" s="20"/>
      <c r="I35" s="21"/>
      <c r="J35" s="22"/>
      <c r="K35" s="20"/>
      <c r="L35" s="23"/>
      <c r="M35" s="19"/>
      <c r="N35" s="12"/>
      <c r="O35" s="12"/>
    </row>
    <row r="36" spans="1:15" s="10" customFormat="1" ht="18.75" hidden="1" customHeight="1">
      <c r="A36" s="15" t="s">
        <v>30</v>
      </c>
      <c r="B36" s="15" t="s">
        <v>31</v>
      </c>
      <c r="C36" s="9"/>
      <c r="D36" s="199"/>
      <c r="E36" s="201"/>
      <c r="F36" s="202" t="e">
        <f>INDEX(PT_DIFFERENTIATION_VTAR,MATCH(A36,PT_DIFFERENTIATION_VTAR_ID,0))</f>
        <v>#REF!</v>
      </c>
      <c r="G36" s="200" t="e">
        <f>INDEX(PT_DIFFERENTIATION_NTAR,MATCH(B36,PT_DIFFERENTIATION_NTAR_ID,0))</f>
        <v>#REF!</v>
      </c>
      <c r="H36" s="31"/>
      <c r="I36" s="16"/>
      <c r="J36" s="17"/>
      <c r="K36" s="18"/>
      <c r="L36" s="31" t="s">
        <v>14</v>
      </c>
      <c r="M36" s="19"/>
      <c r="N36" s="12"/>
      <c r="O36" s="12"/>
    </row>
    <row r="37" spans="1:15" s="10" customFormat="1" ht="18.75" hidden="1" customHeight="1">
      <c r="A37" s="15"/>
      <c r="B37" s="15"/>
      <c r="C37" s="9" t="s">
        <v>15</v>
      </c>
      <c r="D37" s="199"/>
      <c r="E37" s="201"/>
      <c r="F37" s="202"/>
      <c r="G37" s="200"/>
      <c r="H37" s="20"/>
      <c r="I37" s="21" t="s">
        <v>16</v>
      </c>
      <c r="J37" s="22"/>
      <c r="K37" s="20"/>
      <c r="L37" s="23"/>
      <c r="M37" s="19"/>
      <c r="N37" s="12"/>
      <c r="O37" s="12"/>
    </row>
    <row r="38" spans="1:15" s="10" customFormat="1" ht="0.75" hidden="1" customHeight="1">
      <c r="A38" s="15"/>
      <c r="B38" s="15"/>
      <c r="C38" s="9" t="s">
        <v>23</v>
      </c>
      <c r="D38" s="199"/>
      <c r="E38" s="201"/>
      <c r="F38" s="202"/>
      <c r="G38" s="35"/>
      <c r="H38" s="20"/>
      <c r="I38" s="21"/>
      <c r="J38" s="22"/>
      <c r="K38" s="20"/>
      <c r="L38" s="23"/>
      <c r="M38" s="19"/>
      <c r="N38" s="12"/>
      <c r="O38" s="12"/>
    </row>
    <row r="39" spans="1:15" s="10" customFormat="1" ht="18.75" hidden="1" customHeight="1">
      <c r="A39" s="15" t="s">
        <v>32</v>
      </c>
      <c r="B39" s="15" t="s">
        <v>33</v>
      </c>
      <c r="C39" s="9"/>
      <c r="D39" s="199"/>
      <c r="E39" s="201"/>
      <c r="F39" s="202" t="e">
        <f>INDEX(PT_DIFFERENTIATION_VTAR,MATCH(A39,PT_DIFFERENTIATION_VTAR_ID,0))</f>
        <v>#REF!</v>
      </c>
      <c r="G39" s="200" t="e">
        <f>INDEX(PT_DIFFERENTIATION_NTAR,MATCH(B39,PT_DIFFERENTIATION_NTAR_ID,0))</f>
        <v>#REF!</v>
      </c>
      <c r="H39" s="31"/>
      <c r="I39" s="16"/>
      <c r="J39" s="17"/>
      <c r="K39" s="18"/>
      <c r="L39" s="31" t="s">
        <v>14</v>
      </c>
      <c r="M39" s="19"/>
      <c r="N39" s="12"/>
      <c r="O39" s="12"/>
    </row>
    <row r="40" spans="1:15" s="10" customFormat="1" ht="18.75" hidden="1" customHeight="1">
      <c r="A40" s="15"/>
      <c r="B40" s="15"/>
      <c r="C40" s="9" t="s">
        <v>15</v>
      </c>
      <c r="D40" s="199"/>
      <c r="E40" s="201"/>
      <c r="F40" s="202"/>
      <c r="G40" s="200"/>
      <c r="H40" s="20"/>
      <c r="I40" s="21" t="s">
        <v>16</v>
      </c>
      <c r="J40" s="22"/>
      <c r="K40" s="20"/>
      <c r="L40" s="23"/>
      <c r="M40" s="19"/>
      <c r="N40" s="12"/>
      <c r="O40" s="12"/>
    </row>
    <row r="41" spans="1:15" s="10" customFormat="1" ht="0.75" hidden="1" customHeight="1">
      <c r="A41" s="15"/>
      <c r="B41" s="15"/>
      <c r="C41" s="9" t="s">
        <v>23</v>
      </c>
      <c r="D41" s="199"/>
      <c r="E41" s="201"/>
      <c r="F41" s="202"/>
      <c r="G41" s="35"/>
      <c r="H41" s="20"/>
      <c r="I41" s="21"/>
      <c r="J41" s="22"/>
      <c r="K41" s="20"/>
      <c r="L41" s="23"/>
      <c r="M41" s="19"/>
      <c r="N41" s="12"/>
      <c r="O41" s="12"/>
    </row>
    <row r="42" spans="1:15" s="10" customFormat="1" ht="18.75" hidden="1" customHeight="1">
      <c r="A42" s="15" t="s">
        <v>34</v>
      </c>
      <c r="B42" s="15" t="s">
        <v>35</v>
      </c>
      <c r="C42" s="9"/>
      <c r="D42" s="199"/>
      <c r="E42" s="201"/>
      <c r="F42" s="202" t="e">
        <f>INDEX(PT_DIFFERENTIATION_VTAR,MATCH(A42,PT_DIFFERENTIATION_VTAR_ID,0))</f>
        <v>#REF!</v>
      </c>
      <c r="G42" s="200" t="e">
        <f>INDEX(PT_DIFFERENTIATION_NTAR,MATCH(B42,PT_DIFFERENTIATION_NTAR_ID,0))</f>
        <v>#REF!</v>
      </c>
      <c r="H42" s="31"/>
      <c r="I42" s="16"/>
      <c r="J42" s="17"/>
      <c r="K42" s="18"/>
      <c r="L42" s="31" t="s">
        <v>14</v>
      </c>
      <c r="M42" s="19"/>
      <c r="N42" s="12"/>
      <c r="O42" s="12"/>
    </row>
    <row r="43" spans="1:15" s="10" customFormat="1" ht="18.75" hidden="1" customHeight="1">
      <c r="A43" s="15"/>
      <c r="B43" s="15"/>
      <c r="C43" s="9" t="s">
        <v>15</v>
      </c>
      <c r="D43" s="199"/>
      <c r="E43" s="201"/>
      <c r="F43" s="202"/>
      <c r="G43" s="200"/>
      <c r="H43" s="20"/>
      <c r="I43" s="21" t="s">
        <v>16</v>
      </c>
      <c r="J43" s="22"/>
      <c r="K43" s="20"/>
      <c r="L43" s="23"/>
      <c r="M43" s="19"/>
      <c r="N43" s="12"/>
      <c r="O43" s="12"/>
    </row>
    <row r="44" spans="1:15" s="10" customFormat="1" ht="0.75" hidden="1" customHeight="1">
      <c r="A44" s="15"/>
      <c r="B44" s="15"/>
      <c r="C44" s="9" t="s">
        <v>23</v>
      </c>
      <c r="D44" s="199"/>
      <c r="E44" s="201"/>
      <c r="F44" s="202"/>
      <c r="G44" s="35"/>
      <c r="H44" s="20"/>
      <c r="I44" s="21"/>
      <c r="J44" s="22"/>
      <c r="K44" s="20"/>
      <c r="L44" s="23"/>
      <c r="M44" s="19"/>
      <c r="N44" s="12"/>
      <c r="O44" s="12"/>
    </row>
    <row r="45" spans="1:15" s="10" customFormat="1" ht="18.75" hidden="1" customHeight="1">
      <c r="A45" s="15" t="s">
        <v>36</v>
      </c>
      <c r="B45" s="15" t="s">
        <v>37</v>
      </c>
      <c r="C45" s="9"/>
      <c r="D45" s="199"/>
      <c r="E45" s="201"/>
      <c r="F45" s="202" t="e">
        <f>INDEX(PT_DIFFERENTIATION_VTAR,MATCH(A45,PT_DIFFERENTIATION_VTAR_ID,0))</f>
        <v>#REF!</v>
      </c>
      <c r="G45" s="200" t="e">
        <f>INDEX(PT_DIFFERENTIATION_NTAR,MATCH(B45,PT_DIFFERENTIATION_NTAR_ID,0))</f>
        <v>#REF!</v>
      </c>
      <c r="H45" s="31"/>
      <c r="I45" s="16"/>
      <c r="J45" s="17"/>
      <c r="K45" s="18"/>
      <c r="L45" s="31" t="s">
        <v>14</v>
      </c>
      <c r="M45" s="19"/>
      <c r="N45" s="12"/>
      <c r="O45" s="12"/>
    </row>
    <row r="46" spans="1:15" s="10" customFormat="1" ht="18.75" hidden="1" customHeight="1">
      <c r="A46" s="15"/>
      <c r="B46" s="15"/>
      <c r="C46" s="9" t="s">
        <v>15</v>
      </c>
      <c r="D46" s="199"/>
      <c r="E46" s="201"/>
      <c r="F46" s="202"/>
      <c r="G46" s="200"/>
      <c r="H46" s="20"/>
      <c r="I46" s="21" t="s">
        <v>16</v>
      </c>
      <c r="J46" s="22"/>
      <c r="K46" s="20"/>
      <c r="L46" s="23"/>
      <c r="M46" s="19"/>
      <c r="N46" s="12"/>
      <c r="O46" s="12"/>
    </row>
    <row r="47" spans="1:15" s="10" customFormat="1" ht="0.75" hidden="1" customHeight="1">
      <c r="A47" s="15"/>
      <c r="B47" s="15"/>
      <c r="C47" s="9" t="s">
        <v>23</v>
      </c>
      <c r="D47" s="199"/>
      <c r="E47" s="201"/>
      <c r="F47" s="202"/>
      <c r="G47" s="35"/>
      <c r="H47" s="20"/>
      <c r="I47" s="21"/>
      <c r="J47" s="22"/>
      <c r="K47" s="20"/>
      <c r="L47" s="23"/>
      <c r="M47" s="19"/>
      <c r="N47" s="12"/>
      <c r="O47" s="12"/>
    </row>
    <row r="48" spans="1:15" s="10" customFormat="1" ht="24" customHeight="1">
      <c r="A48" s="15" t="s">
        <v>38</v>
      </c>
      <c r="B48" s="15" t="s">
        <v>39</v>
      </c>
      <c r="C48" s="9"/>
      <c r="D48" s="199"/>
      <c r="E48" s="201"/>
      <c r="F48" s="378" t="s">
        <v>124</v>
      </c>
      <c r="G48" s="376" t="s">
        <v>138</v>
      </c>
      <c r="H48" s="31"/>
      <c r="I48" s="16">
        <v>45658</v>
      </c>
      <c r="J48" s="17">
        <v>47483</v>
      </c>
      <c r="K48" s="18" t="s">
        <v>40</v>
      </c>
      <c r="L48" s="31" t="s">
        <v>14</v>
      </c>
      <c r="M48" s="19"/>
      <c r="N48" s="12"/>
      <c r="O48" s="12"/>
    </row>
    <row r="49" spans="1:15" s="10" customFormat="1" ht="18.75" customHeight="1">
      <c r="A49" s="15"/>
      <c r="B49" s="15"/>
      <c r="C49" s="9" t="s">
        <v>15</v>
      </c>
      <c r="D49" s="199"/>
      <c r="E49" s="201"/>
      <c r="F49" s="379"/>
      <c r="G49" s="380"/>
      <c r="H49" s="20"/>
      <c r="I49" s="21" t="s">
        <v>16</v>
      </c>
      <c r="J49" s="22"/>
      <c r="K49" s="20"/>
      <c r="L49" s="23"/>
      <c r="M49" s="19"/>
      <c r="N49" s="12"/>
      <c r="O49" s="12"/>
    </row>
    <row r="50" spans="1:15" s="10" customFormat="1" ht="0.75" customHeight="1">
      <c r="A50" s="15"/>
      <c r="B50" s="15"/>
      <c r="C50" s="9" t="s">
        <v>23</v>
      </c>
      <c r="D50" s="199"/>
      <c r="E50" s="201"/>
      <c r="F50" s="190"/>
      <c r="G50" s="35"/>
      <c r="H50" s="20"/>
      <c r="I50" s="21"/>
      <c r="J50" s="22"/>
      <c r="K50" s="20"/>
      <c r="L50" s="23"/>
      <c r="M50" s="19"/>
      <c r="N50" s="12"/>
      <c r="O50" s="12"/>
    </row>
    <row r="51" spans="1:15" s="10" customFormat="1" ht="18.75" hidden="1" customHeight="1">
      <c r="A51" s="15" t="s">
        <v>41</v>
      </c>
      <c r="B51" s="15" t="s">
        <v>42</v>
      </c>
      <c r="C51" s="9"/>
      <c r="D51" s="199"/>
      <c r="E51" s="201"/>
      <c r="F51" s="202" t="e">
        <f>INDEX(PT_DIFFERENTIATION_VTAR,MATCH(A51,PT_DIFFERENTIATION_VTAR_ID,0))</f>
        <v>#REF!</v>
      </c>
      <c r="G51" s="200" t="e">
        <f>INDEX(PT_DIFFERENTIATION_NTAR,MATCH(B51,PT_DIFFERENTIATION_NTAR_ID,0))</f>
        <v>#REF!</v>
      </c>
      <c r="H51" s="31"/>
      <c r="I51" s="16"/>
      <c r="J51" s="17"/>
      <c r="K51" s="18"/>
      <c r="L51" s="31" t="s">
        <v>14</v>
      </c>
      <c r="M51" s="19"/>
      <c r="N51" s="12"/>
      <c r="O51" s="12"/>
    </row>
    <row r="52" spans="1:15" s="10" customFormat="1" ht="18.75" hidden="1" customHeight="1">
      <c r="A52" s="15"/>
      <c r="B52" s="15"/>
      <c r="C52" s="9" t="s">
        <v>15</v>
      </c>
      <c r="D52" s="199"/>
      <c r="E52" s="201"/>
      <c r="F52" s="202"/>
      <c r="G52" s="200"/>
      <c r="H52" s="20"/>
      <c r="I52" s="21" t="s">
        <v>16</v>
      </c>
      <c r="J52" s="22"/>
      <c r="K52" s="20"/>
      <c r="L52" s="23"/>
      <c r="M52" s="19"/>
      <c r="N52" s="12"/>
      <c r="O52" s="12"/>
    </row>
    <row r="53" spans="1:15" s="10" customFormat="1" ht="0.75" hidden="1" customHeight="1">
      <c r="A53" s="15"/>
      <c r="B53" s="15"/>
      <c r="C53" s="9" t="s">
        <v>23</v>
      </c>
      <c r="D53" s="199"/>
      <c r="E53" s="201"/>
      <c r="F53" s="202"/>
      <c r="G53" s="35"/>
      <c r="H53" s="20"/>
      <c r="I53" s="21"/>
      <c r="J53" s="22"/>
      <c r="K53" s="20"/>
      <c r="L53" s="23"/>
      <c r="M53" s="19"/>
      <c r="N53" s="12"/>
      <c r="O53" s="12"/>
    </row>
    <row r="54" spans="1:15" s="10" customFormat="1" ht="18.75" hidden="1" customHeight="1">
      <c r="A54" s="15" t="s">
        <v>43</v>
      </c>
      <c r="B54" s="15" t="s">
        <v>44</v>
      </c>
      <c r="C54" s="9"/>
      <c r="D54" s="199"/>
      <c r="E54" s="201"/>
      <c r="F54" s="202" t="e">
        <f>INDEX(PT_DIFFERENTIATION_VTAR,MATCH(A54,PT_DIFFERENTIATION_VTAR_ID,0))</f>
        <v>#REF!</v>
      </c>
      <c r="G54" s="200" t="e">
        <f>INDEX(PT_DIFFERENTIATION_NTAR,MATCH(B54,PT_DIFFERENTIATION_NTAR_ID,0))</f>
        <v>#REF!</v>
      </c>
      <c r="H54" s="31"/>
      <c r="I54" s="16"/>
      <c r="J54" s="17"/>
      <c r="K54" s="18"/>
      <c r="L54" s="31" t="s">
        <v>14</v>
      </c>
      <c r="M54" s="19"/>
      <c r="N54" s="12"/>
      <c r="O54" s="12"/>
    </row>
    <row r="55" spans="1:15" s="10" customFormat="1" ht="18.75" hidden="1" customHeight="1">
      <c r="A55" s="15"/>
      <c r="B55" s="15"/>
      <c r="C55" s="9" t="s">
        <v>15</v>
      </c>
      <c r="D55" s="199"/>
      <c r="E55" s="201"/>
      <c r="F55" s="202"/>
      <c r="G55" s="200"/>
      <c r="H55" s="20"/>
      <c r="I55" s="21" t="s">
        <v>16</v>
      </c>
      <c r="J55" s="22"/>
      <c r="K55" s="20"/>
      <c r="L55" s="23"/>
      <c r="M55" s="19"/>
      <c r="N55" s="12"/>
      <c r="O55" s="12"/>
    </row>
    <row r="56" spans="1:15" s="10" customFormat="1" ht="0.75" hidden="1" customHeight="1">
      <c r="A56" s="15"/>
      <c r="B56" s="15"/>
      <c r="C56" s="9" t="s">
        <v>23</v>
      </c>
      <c r="D56" s="199"/>
      <c r="E56" s="201"/>
      <c r="F56" s="202"/>
      <c r="G56" s="35"/>
      <c r="H56" s="20"/>
      <c r="I56" s="21"/>
      <c r="J56" s="22"/>
      <c r="K56" s="20"/>
      <c r="L56" s="23"/>
      <c r="M56" s="19"/>
      <c r="N56" s="12"/>
      <c r="O56" s="12"/>
    </row>
    <row r="57" spans="1:15" s="10" customFormat="1" ht="18.75" hidden="1" customHeight="1">
      <c r="A57" s="15" t="s">
        <v>45</v>
      </c>
      <c r="B57" s="15" t="s">
        <v>46</v>
      </c>
      <c r="C57" s="9"/>
      <c r="D57" s="199"/>
      <c r="E57" s="201"/>
      <c r="F57" s="202" t="e">
        <f>INDEX(PT_DIFFERENTIATION_VTAR,MATCH(A57,PT_DIFFERENTIATION_VTAR_ID,0))</f>
        <v>#REF!</v>
      </c>
      <c r="G57" s="200" t="e">
        <f>INDEX(PT_DIFFERENTIATION_NTAR,MATCH(B57,PT_DIFFERENTIATION_NTAR_ID,0))</f>
        <v>#REF!</v>
      </c>
      <c r="H57" s="31"/>
      <c r="I57" s="16"/>
      <c r="J57" s="17"/>
      <c r="K57" s="18"/>
      <c r="L57" s="31" t="s">
        <v>14</v>
      </c>
      <c r="M57" s="19"/>
      <c r="N57" s="12"/>
      <c r="O57" s="12"/>
    </row>
    <row r="58" spans="1:15" s="10" customFormat="1" ht="18.75" hidden="1" customHeight="1">
      <c r="A58" s="15"/>
      <c r="B58" s="15"/>
      <c r="C58" s="9" t="s">
        <v>15</v>
      </c>
      <c r="D58" s="199"/>
      <c r="E58" s="201"/>
      <c r="F58" s="202"/>
      <c r="G58" s="200"/>
      <c r="H58" s="20"/>
      <c r="I58" s="21" t="s">
        <v>16</v>
      </c>
      <c r="J58" s="22"/>
      <c r="K58" s="20"/>
      <c r="L58" s="23"/>
      <c r="M58" s="19"/>
      <c r="N58" s="12"/>
      <c r="O58" s="12"/>
    </row>
    <row r="59" spans="1:15" s="10" customFormat="1" ht="0.75" hidden="1" customHeight="1">
      <c r="A59" s="15"/>
      <c r="B59" s="15"/>
      <c r="C59" s="9" t="s">
        <v>23</v>
      </c>
      <c r="D59" s="199"/>
      <c r="E59" s="201"/>
      <c r="F59" s="202"/>
      <c r="G59" s="35"/>
      <c r="H59" s="20"/>
      <c r="I59" s="21"/>
      <c r="J59" s="22"/>
      <c r="K59" s="20"/>
      <c r="L59" s="23"/>
      <c r="M59" s="19"/>
      <c r="N59" s="12"/>
      <c r="O59" s="12"/>
    </row>
    <row r="60" spans="1:15" s="10" customFormat="1" ht="24.75" customHeight="1">
      <c r="A60" s="15" t="s">
        <v>47</v>
      </c>
      <c r="B60" s="15" t="s">
        <v>48</v>
      </c>
      <c r="C60" s="9"/>
      <c r="D60" s="199"/>
      <c r="E60" s="201"/>
      <c r="F60" s="378" t="s">
        <v>176</v>
      </c>
      <c r="G60" s="376" t="s">
        <v>184</v>
      </c>
      <c r="H60" s="31"/>
      <c r="I60" s="16">
        <v>43328</v>
      </c>
      <c r="J60" s="17">
        <v>46387</v>
      </c>
      <c r="K60" s="18" t="s">
        <v>49</v>
      </c>
      <c r="L60" s="31" t="s">
        <v>14</v>
      </c>
      <c r="M60" s="19"/>
      <c r="N60" s="12"/>
      <c r="O60" s="12"/>
    </row>
    <row r="61" spans="1:15" s="10" customFormat="1" ht="39.75" customHeight="1">
      <c r="A61" s="15"/>
      <c r="B61" s="15"/>
      <c r="C61" s="9" t="s">
        <v>15</v>
      </c>
      <c r="D61" s="199"/>
      <c r="E61" s="201"/>
      <c r="F61" s="379"/>
      <c r="G61" s="380"/>
      <c r="H61" s="20"/>
      <c r="I61" s="21" t="s">
        <v>16</v>
      </c>
      <c r="J61" s="22"/>
      <c r="K61" s="20"/>
      <c r="L61" s="23"/>
      <c r="M61" s="19"/>
      <c r="N61" s="12"/>
      <c r="O61" s="12"/>
    </row>
    <row r="62" spans="1:15" s="10" customFormat="1" ht="0.75" customHeight="1">
      <c r="A62" s="15"/>
      <c r="B62" s="15"/>
      <c r="C62" s="9" t="s">
        <v>23</v>
      </c>
      <c r="D62" s="199"/>
      <c r="E62" s="201"/>
      <c r="F62" s="190"/>
      <c r="G62" s="35"/>
      <c r="H62" s="20"/>
      <c r="I62" s="21"/>
      <c r="J62" s="22"/>
      <c r="K62" s="20"/>
      <c r="L62" s="23"/>
      <c r="M62" s="19"/>
      <c r="N62" s="12"/>
      <c r="O62" s="12"/>
    </row>
    <row r="63" spans="1:15" s="10" customFormat="1" ht="18.75" hidden="1" customHeight="1">
      <c r="A63" s="15" t="s">
        <v>50</v>
      </c>
      <c r="B63" s="15" t="s">
        <v>51</v>
      </c>
      <c r="C63" s="9"/>
      <c r="D63" s="199"/>
      <c r="E63" s="201"/>
      <c r="F63" s="202" t="e">
        <f>INDEX(PT_DIFFERENTIATION_VTAR,MATCH(A63,PT_DIFFERENTIATION_VTAR_ID,0))</f>
        <v>#REF!</v>
      </c>
      <c r="G63" s="200" t="e">
        <f>INDEX(PT_DIFFERENTIATION_NTAR,MATCH(B63,PT_DIFFERENTIATION_NTAR_ID,0))</f>
        <v>#REF!</v>
      </c>
      <c r="H63" s="31"/>
      <c r="I63" s="16"/>
      <c r="J63" s="17"/>
      <c r="K63" s="18"/>
      <c r="L63" s="31" t="s">
        <v>14</v>
      </c>
      <c r="M63" s="19"/>
      <c r="N63" s="12"/>
      <c r="O63" s="12"/>
    </row>
    <row r="64" spans="1:15" s="10" customFormat="1" ht="18.75" hidden="1" customHeight="1">
      <c r="A64" s="15"/>
      <c r="B64" s="15"/>
      <c r="C64" s="9" t="s">
        <v>15</v>
      </c>
      <c r="D64" s="199"/>
      <c r="E64" s="201"/>
      <c r="F64" s="202"/>
      <c r="G64" s="200"/>
      <c r="H64" s="20"/>
      <c r="I64" s="21" t="s">
        <v>16</v>
      </c>
      <c r="J64" s="22"/>
      <c r="K64" s="20"/>
      <c r="L64" s="23"/>
      <c r="M64" s="19"/>
      <c r="N64" s="12"/>
      <c r="O64" s="12"/>
    </row>
    <row r="65" spans="1:15" s="10" customFormat="1" ht="0.75" hidden="1" customHeight="1">
      <c r="A65" s="15"/>
      <c r="B65" s="15"/>
      <c r="C65" s="9" t="s">
        <v>23</v>
      </c>
      <c r="D65" s="199"/>
      <c r="E65" s="201"/>
      <c r="F65" s="202"/>
      <c r="G65" s="35"/>
      <c r="H65" s="20"/>
      <c r="I65" s="21"/>
      <c r="J65" s="22"/>
      <c r="K65" s="20"/>
      <c r="L65" s="23"/>
      <c r="M65" s="19"/>
      <c r="N65" s="12"/>
      <c r="O65" s="12"/>
    </row>
    <row r="66" spans="1:15" s="10" customFormat="1" ht="18.75" hidden="1" customHeight="1">
      <c r="A66" s="15" t="s">
        <v>52</v>
      </c>
      <c r="B66" s="15" t="s">
        <v>53</v>
      </c>
      <c r="C66" s="9"/>
      <c r="D66" s="199"/>
      <c r="E66" s="201"/>
      <c r="F66" s="202" t="e">
        <f>INDEX(PT_DIFFERENTIATION_VTAR,MATCH(A66,PT_DIFFERENTIATION_VTAR_ID,0))</f>
        <v>#REF!</v>
      </c>
      <c r="G66" s="200" t="e">
        <f>INDEX(PT_DIFFERENTIATION_NTAR,MATCH(B66,PT_DIFFERENTIATION_NTAR_ID,0))</f>
        <v>#REF!</v>
      </c>
      <c r="H66" s="31"/>
      <c r="I66" s="16"/>
      <c r="J66" s="17"/>
      <c r="K66" s="18"/>
      <c r="L66" s="31" t="s">
        <v>14</v>
      </c>
      <c r="M66" s="19"/>
      <c r="N66" s="12"/>
      <c r="O66" s="12"/>
    </row>
    <row r="67" spans="1:15" s="10" customFormat="1" ht="18.75" hidden="1" customHeight="1">
      <c r="A67" s="15"/>
      <c r="B67" s="15"/>
      <c r="C67" s="9" t="s">
        <v>15</v>
      </c>
      <c r="D67" s="199"/>
      <c r="E67" s="201"/>
      <c r="F67" s="202"/>
      <c r="G67" s="200"/>
      <c r="H67" s="20"/>
      <c r="I67" s="21" t="s">
        <v>16</v>
      </c>
      <c r="J67" s="22"/>
      <c r="K67" s="20"/>
      <c r="L67" s="23"/>
      <c r="M67" s="19"/>
      <c r="N67" s="12"/>
      <c r="O67" s="12"/>
    </row>
    <row r="68" spans="1:15" s="10" customFormat="1" ht="0.75" hidden="1" customHeight="1">
      <c r="A68" s="15"/>
      <c r="B68" s="15"/>
      <c r="C68" s="9" t="s">
        <v>23</v>
      </c>
      <c r="D68" s="199"/>
      <c r="E68" s="201"/>
      <c r="F68" s="202"/>
      <c r="G68" s="35"/>
      <c r="H68" s="20"/>
      <c r="I68" s="21"/>
      <c r="J68" s="22"/>
      <c r="K68" s="20"/>
      <c r="L68" s="23"/>
      <c r="M68" s="19"/>
      <c r="N68" s="12"/>
      <c r="O68" s="12"/>
    </row>
    <row r="69" spans="1:15" s="10" customFormat="1" ht="18.75" hidden="1" customHeight="1">
      <c r="A69" s="15" t="s">
        <v>54</v>
      </c>
      <c r="B69" s="15" t="s">
        <v>55</v>
      </c>
      <c r="C69" s="9"/>
      <c r="D69" s="199"/>
      <c r="E69" s="201"/>
      <c r="F69" s="202" t="e">
        <f>INDEX(PT_DIFFERENTIATION_VTAR,MATCH(A69,PT_DIFFERENTIATION_VTAR_ID,0))</f>
        <v>#REF!</v>
      </c>
      <c r="G69" s="200" t="e">
        <f>INDEX(PT_DIFFERENTIATION_NTAR,MATCH(B69,PT_DIFFERENTIATION_NTAR_ID,0))</f>
        <v>#REF!</v>
      </c>
      <c r="H69" s="31"/>
      <c r="I69" s="16"/>
      <c r="J69" s="17"/>
      <c r="K69" s="18"/>
      <c r="L69" s="31" t="s">
        <v>14</v>
      </c>
      <c r="M69" s="19"/>
      <c r="N69" s="12"/>
      <c r="O69" s="12"/>
    </row>
    <row r="70" spans="1:15" s="10" customFormat="1" ht="18.75" hidden="1" customHeight="1">
      <c r="A70" s="15"/>
      <c r="B70" s="15"/>
      <c r="C70" s="9" t="s">
        <v>15</v>
      </c>
      <c r="D70" s="199"/>
      <c r="E70" s="201"/>
      <c r="F70" s="202"/>
      <c r="G70" s="200"/>
      <c r="H70" s="20"/>
      <c r="I70" s="21" t="s">
        <v>16</v>
      </c>
      <c r="J70" s="22"/>
      <c r="K70" s="20"/>
      <c r="L70" s="23"/>
      <c r="M70" s="19"/>
      <c r="N70" s="12"/>
      <c r="O70" s="12"/>
    </row>
    <row r="71" spans="1:15" s="10" customFormat="1" ht="0.75" hidden="1" customHeight="1">
      <c r="A71" s="15"/>
      <c r="B71" s="15"/>
      <c r="C71" s="9" t="s">
        <v>23</v>
      </c>
      <c r="D71" s="199"/>
      <c r="E71" s="201"/>
      <c r="F71" s="202"/>
      <c r="G71" s="35"/>
      <c r="H71" s="20"/>
      <c r="I71" s="21"/>
      <c r="J71" s="22"/>
      <c r="K71" s="20"/>
      <c r="L71" s="23"/>
      <c r="M71" s="19"/>
      <c r="N71" s="12"/>
      <c r="O71" s="12"/>
    </row>
    <row r="72" spans="1:15" s="10" customFormat="1" ht="18.75" hidden="1" customHeight="1">
      <c r="A72" s="15" t="s">
        <v>56</v>
      </c>
      <c r="B72" s="15" t="s">
        <v>57</v>
      </c>
      <c r="C72" s="9"/>
      <c r="D72" s="199"/>
      <c r="E72" s="201"/>
      <c r="F72" s="202" t="e">
        <f>INDEX(PT_DIFFERENTIATION_VTAR,MATCH(A72,PT_DIFFERENTIATION_VTAR_ID,0))</f>
        <v>#REF!</v>
      </c>
      <c r="G72" s="200" t="e">
        <f>INDEX(PT_DIFFERENTIATION_NTAR,MATCH(B72,PT_DIFFERENTIATION_NTAR_ID,0))</f>
        <v>#REF!</v>
      </c>
      <c r="H72" s="31"/>
      <c r="I72" s="16"/>
      <c r="J72" s="17"/>
      <c r="K72" s="18"/>
      <c r="L72" s="31" t="s">
        <v>14</v>
      </c>
      <c r="M72" s="19"/>
      <c r="N72" s="12"/>
      <c r="O72" s="12"/>
    </row>
    <row r="73" spans="1:15" s="10" customFormat="1" ht="18.75" hidden="1" customHeight="1">
      <c r="A73" s="15"/>
      <c r="B73" s="15"/>
      <c r="C73" s="9" t="s">
        <v>15</v>
      </c>
      <c r="D73" s="199"/>
      <c r="E73" s="201"/>
      <c r="F73" s="202"/>
      <c r="G73" s="200"/>
      <c r="H73" s="20"/>
      <c r="I73" s="21" t="s">
        <v>16</v>
      </c>
      <c r="J73" s="22"/>
      <c r="K73" s="20"/>
      <c r="L73" s="23"/>
      <c r="M73" s="19"/>
      <c r="N73" s="12"/>
      <c r="O73" s="12"/>
    </row>
    <row r="74" spans="1:15" s="10" customFormat="1" ht="0.75" hidden="1" customHeight="1">
      <c r="A74" s="15"/>
      <c r="B74" s="15"/>
      <c r="C74" s="9" t="s">
        <v>23</v>
      </c>
      <c r="D74" s="199"/>
      <c r="E74" s="201"/>
      <c r="F74" s="202"/>
      <c r="G74" s="35"/>
      <c r="H74" s="20"/>
      <c r="I74" s="21"/>
      <c r="J74" s="22"/>
      <c r="K74" s="20"/>
      <c r="L74" s="23"/>
      <c r="M74" s="19"/>
      <c r="N74" s="12"/>
      <c r="O74" s="12"/>
    </row>
    <row r="75" spans="1:15" s="10" customFormat="1" ht="18.75" hidden="1" customHeight="1">
      <c r="A75" s="15" t="s">
        <v>58</v>
      </c>
      <c r="B75" s="15" t="s">
        <v>59</v>
      </c>
      <c r="C75" s="9"/>
      <c r="D75" s="199"/>
      <c r="E75" s="201"/>
      <c r="F75" s="202" t="e">
        <f>INDEX(PT_DIFFERENTIATION_VTAR,MATCH(A75,PT_DIFFERENTIATION_VTAR_ID,0))</f>
        <v>#REF!</v>
      </c>
      <c r="G75" s="200" t="e">
        <f>INDEX(PT_DIFFERENTIATION_NTAR,MATCH(B75,PT_DIFFERENTIATION_NTAR_ID,0))</f>
        <v>#REF!</v>
      </c>
      <c r="H75" s="31"/>
      <c r="I75" s="16"/>
      <c r="J75" s="17"/>
      <c r="K75" s="18"/>
      <c r="L75" s="31" t="s">
        <v>14</v>
      </c>
      <c r="M75" s="19"/>
      <c r="N75" s="12"/>
      <c r="O75" s="12"/>
    </row>
    <row r="76" spans="1:15" s="10" customFormat="1" ht="18.75" hidden="1" customHeight="1">
      <c r="A76" s="15"/>
      <c r="B76" s="15"/>
      <c r="C76" s="9" t="s">
        <v>15</v>
      </c>
      <c r="D76" s="199"/>
      <c r="E76" s="201"/>
      <c r="F76" s="202"/>
      <c r="G76" s="200"/>
      <c r="H76" s="20"/>
      <c r="I76" s="21" t="s">
        <v>16</v>
      </c>
      <c r="J76" s="22"/>
      <c r="K76" s="20"/>
      <c r="L76" s="23"/>
      <c r="M76" s="19"/>
      <c r="N76" s="12"/>
      <c r="O76" s="12"/>
    </row>
    <row r="77" spans="1:15" s="10" customFormat="1" ht="0.75" hidden="1" customHeight="1">
      <c r="A77" s="15"/>
      <c r="B77" s="15"/>
      <c r="C77" s="9" t="s">
        <v>23</v>
      </c>
      <c r="D77" s="199"/>
      <c r="E77" s="201"/>
      <c r="F77" s="202"/>
      <c r="G77" s="35"/>
      <c r="H77" s="20"/>
      <c r="I77" s="21"/>
      <c r="J77" s="22"/>
      <c r="K77" s="20"/>
      <c r="L77" s="23"/>
      <c r="M77" s="19"/>
      <c r="N77" s="12"/>
      <c r="O77" s="12"/>
    </row>
    <row r="78" spans="1:15" s="10" customFormat="1" ht="18.75" hidden="1" customHeight="1">
      <c r="A78" s="15" t="s">
        <v>60</v>
      </c>
      <c r="B78" s="15" t="s">
        <v>61</v>
      </c>
      <c r="C78" s="9"/>
      <c r="D78" s="199"/>
      <c r="E78" s="201"/>
      <c r="F78" s="202" t="e">
        <f>INDEX(PT_DIFFERENTIATION_VTAR,MATCH(A78,PT_DIFFERENTIATION_VTAR_ID,0))</f>
        <v>#REF!</v>
      </c>
      <c r="G78" s="200" t="e">
        <f>INDEX(PT_DIFFERENTIATION_NTAR,MATCH(B78,PT_DIFFERENTIATION_NTAR_ID,0))</f>
        <v>#REF!</v>
      </c>
      <c r="H78" s="31"/>
      <c r="I78" s="16"/>
      <c r="J78" s="17"/>
      <c r="K78" s="18"/>
      <c r="L78" s="31" t="s">
        <v>14</v>
      </c>
      <c r="M78" s="19"/>
      <c r="N78" s="12"/>
      <c r="O78" s="12"/>
    </row>
    <row r="79" spans="1:15" s="10" customFormat="1" ht="18.75" hidden="1" customHeight="1">
      <c r="A79" s="15"/>
      <c r="B79" s="15"/>
      <c r="C79" s="9" t="s">
        <v>15</v>
      </c>
      <c r="D79" s="199"/>
      <c r="E79" s="201"/>
      <c r="F79" s="202"/>
      <c r="G79" s="200"/>
      <c r="H79" s="20"/>
      <c r="I79" s="21" t="s">
        <v>16</v>
      </c>
      <c r="J79" s="22"/>
      <c r="K79" s="20"/>
      <c r="L79" s="23"/>
      <c r="M79" s="19"/>
      <c r="N79" s="12"/>
      <c r="O79" s="12"/>
    </row>
    <row r="80" spans="1:15" s="10" customFormat="1" ht="0.75" customHeight="1">
      <c r="A80" s="15"/>
      <c r="B80" s="15"/>
      <c r="C80" s="9" t="s">
        <v>23</v>
      </c>
      <c r="D80" s="199"/>
      <c r="E80" s="201"/>
      <c r="F80" s="202"/>
      <c r="G80" s="35"/>
      <c r="H80" s="20"/>
      <c r="I80" s="21"/>
      <c r="J80" s="22"/>
      <c r="K80" s="20"/>
      <c r="L80" s="23"/>
      <c r="M80" s="19"/>
      <c r="N80" s="12"/>
      <c r="O80" s="12"/>
    </row>
    <row r="81" spans="1:15" ht="18.75" customHeight="1">
      <c r="A81" s="15"/>
      <c r="B81" s="15"/>
      <c r="D81" s="6"/>
      <c r="E81" s="34" t="s">
        <v>7</v>
      </c>
      <c r="F81" s="219" t="str">
        <f>"Долгосрочные параметры регулирования (в случае если их установление предусмотрено выбранным методом регулирования тарифов в сфере "&amp;TEMPLATE_SPHERE_RUS&amp;")"</f>
        <v>Долгосрочные параметры регулирования (в случае если их установление предусмотрено выбранным методом регулирования тарифов в сфере холодного водоснабжения)</v>
      </c>
      <c r="G81" s="219"/>
      <c r="H81" s="219"/>
      <c r="I81" s="219"/>
      <c r="J81" s="219"/>
      <c r="K81" s="219"/>
      <c r="L81" s="219"/>
      <c r="M81" s="19"/>
    </row>
    <row r="82" spans="1:15" ht="33.75" customHeight="1">
      <c r="A82" s="15"/>
      <c r="B82" s="15"/>
      <c r="D82" s="6"/>
      <c r="E82" s="36"/>
      <c r="F82" s="7" t="s">
        <v>14</v>
      </c>
      <c r="G82" s="7" t="s">
        <v>14</v>
      </c>
      <c r="H82" s="210" t="s">
        <v>14</v>
      </c>
      <c r="I82" s="211"/>
      <c r="J82" s="7" t="s">
        <v>14</v>
      </c>
      <c r="K82" s="7" t="s">
        <v>14</v>
      </c>
      <c r="L82" s="37" t="s">
        <v>125</v>
      </c>
      <c r="M82" s="19"/>
    </row>
    <row r="83" spans="1:15" ht="18.75" customHeight="1">
      <c r="A83" s="15"/>
      <c r="B83" s="15"/>
      <c r="D83" s="6"/>
      <c r="E83" s="34" t="s">
        <v>9</v>
      </c>
      <c r="F83" s="219" t="s">
        <v>62</v>
      </c>
      <c r="G83" s="219"/>
      <c r="H83" s="219"/>
      <c r="I83" s="219"/>
      <c r="J83" s="219"/>
      <c r="K83" s="219"/>
      <c r="L83" s="219"/>
      <c r="M83" s="19"/>
    </row>
    <row r="84" spans="1:15" s="10" customFormat="1" ht="60.75" hidden="1" customHeight="1">
      <c r="A84" s="15" t="s">
        <v>12</v>
      </c>
      <c r="B84" s="15" t="s">
        <v>13</v>
      </c>
      <c r="C84" s="9"/>
      <c r="D84" s="199"/>
      <c r="E84" s="201"/>
      <c r="F84" s="202" t="e">
        <f>INDEX(PT_DIFFERENTIATION_VTAR,MATCH(A84,PT_DIFFERENTIATION_VTAR_ID,0))</f>
        <v>#REF!</v>
      </c>
      <c r="G84" s="200" t="e">
        <f>INDEX(PT_DIFFERENTIATION_NTAR,MATCH(B84,PT_DIFFERENTIATION_NTAR_ID,0))</f>
        <v>#REF!</v>
      </c>
      <c r="H84" s="31"/>
      <c r="I84" s="16"/>
      <c r="J84" s="17"/>
      <c r="K84" s="24"/>
      <c r="L84" s="31" t="s">
        <v>14</v>
      </c>
      <c r="M84" s="19"/>
      <c r="N84" s="12"/>
      <c r="O84" s="12"/>
    </row>
    <row r="85" spans="1:15" s="10" customFormat="1" ht="18.75" hidden="1" customHeight="1">
      <c r="A85" s="15"/>
      <c r="B85" s="15"/>
      <c r="C85" s="9" t="s">
        <v>17</v>
      </c>
      <c r="D85" s="199"/>
      <c r="E85" s="201"/>
      <c r="F85" s="202"/>
      <c r="G85" s="200"/>
      <c r="H85" s="20"/>
      <c r="I85" s="21" t="s">
        <v>16</v>
      </c>
      <c r="J85" s="22"/>
      <c r="K85" s="20"/>
      <c r="L85" s="23"/>
      <c r="M85" s="19"/>
      <c r="N85" s="12"/>
      <c r="O85" s="12"/>
    </row>
    <row r="86" spans="1:15" s="10" customFormat="1" ht="0.75" hidden="1" customHeight="1">
      <c r="A86" s="15"/>
      <c r="B86" s="15"/>
      <c r="C86" s="9" t="s">
        <v>63</v>
      </c>
      <c r="D86" s="199"/>
      <c r="E86" s="201"/>
      <c r="F86" s="202"/>
      <c r="G86" s="35"/>
      <c r="H86" s="20"/>
      <c r="I86" s="21"/>
      <c r="J86" s="22"/>
      <c r="K86" s="20"/>
      <c r="L86" s="23"/>
      <c r="M86" s="19"/>
      <c r="N86" s="12"/>
      <c r="O86" s="12"/>
    </row>
    <row r="87" spans="1:15" s="10" customFormat="1" ht="45" hidden="1" customHeight="1">
      <c r="A87" s="15" t="s">
        <v>24</v>
      </c>
      <c r="B87" s="15" t="s">
        <v>25</v>
      </c>
      <c r="C87" s="9"/>
      <c r="D87" s="199"/>
      <c r="E87" s="201"/>
      <c r="F87" s="202" t="e">
        <f>INDEX(PT_DIFFERENTIATION_VTAR,MATCH(A87,PT_DIFFERENTIATION_VTAR_ID,0))</f>
        <v>#REF!</v>
      </c>
      <c r="G87" s="200" t="e">
        <f>INDEX(PT_DIFFERENTIATION_NTAR,MATCH(B87,PT_DIFFERENTIATION_NTAR_ID,0))</f>
        <v>#REF!</v>
      </c>
      <c r="H87" s="31"/>
      <c r="I87" s="16"/>
      <c r="J87" s="17"/>
      <c r="K87" s="24"/>
      <c r="L87" s="31" t="s">
        <v>14</v>
      </c>
      <c r="M87" s="19"/>
      <c r="N87" s="12"/>
      <c r="O87" s="12"/>
    </row>
    <row r="88" spans="1:15" s="10" customFormat="1" ht="18.75" hidden="1" customHeight="1">
      <c r="A88" s="15"/>
      <c r="B88" s="15"/>
      <c r="C88" s="9" t="s">
        <v>17</v>
      </c>
      <c r="D88" s="199"/>
      <c r="E88" s="201"/>
      <c r="F88" s="202"/>
      <c r="G88" s="200"/>
      <c r="H88" s="20"/>
      <c r="I88" s="21" t="s">
        <v>16</v>
      </c>
      <c r="J88" s="22"/>
      <c r="K88" s="20"/>
      <c r="L88" s="23"/>
      <c r="M88" s="19"/>
      <c r="N88" s="12"/>
      <c r="O88" s="12"/>
    </row>
    <row r="89" spans="1:15" s="10" customFormat="1" ht="0.75" hidden="1" customHeight="1">
      <c r="A89" s="15"/>
      <c r="B89" s="15"/>
      <c r="C89" s="9" t="s">
        <v>63</v>
      </c>
      <c r="D89" s="199"/>
      <c r="E89" s="201"/>
      <c r="F89" s="202"/>
      <c r="G89" s="35"/>
      <c r="H89" s="20"/>
      <c r="I89" s="21"/>
      <c r="J89" s="22"/>
      <c r="K89" s="20"/>
      <c r="L89" s="23"/>
      <c r="M89" s="19"/>
      <c r="N89" s="12"/>
      <c r="O89" s="12"/>
    </row>
    <row r="90" spans="1:15" s="10" customFormat="1" ht="45" hidden="1" customHeight="1">
      <c r="A90" s="15" t="s">
        <v>26</v>
      </c>
      <c r="B90" s="15" t="s">
        <v>27</v>
      </c>
      <c r="C90" s="9"/>
      <c r="D90" s="199"/>
      <c r="E90" s="201"/>
      <c r="F90" s="202" t="e">
        <f>INDEX(PT_DIFFERENTIATION_VTAR,MATCH(A90,PT_DIFFERENTIATION_VTAR_ID,0))</f>
        <v>#REF!</v>
      </c>
      <c r="G90" s="200" t="e">
        <f>INDEX(PT_DIFFERENTIATION_NTAR,MATCH(B90,PT_DIFFERENTIATION_NTAR_ID,0))</f>
        <v>#REF!</v>
      </c>
      <c r="H90" s="31"/>
      <c r="I90" s="16"/>
      <c r="J90" s="17"/>
      <c r="K90" s="24"/>
      <c r="L90" s="31" t="s">
        <v>14</v>
      </c>
      <c r="M90" s="19"/>
      <c r="N90" s="12"/>
      <c r="O90" s="12"/>
    </row>
    <row r="91" spans="1:15" s="10" customFormat="1" ht="18.75" hidden="1" customHeight="1">
      <c r="A91" s="15"/>
      <c r="B91" s="15"/>
      <c r="C91" s="9" t="s">
        <v>17</v>
      </c>
      <c r="D91" s="199"/>
      <c r="E91" s="201"/>
      <c r="F91" s="202"/>
      <c r="G91" s="200"/>
      <c r="H91" s="20"/>
      <c r="I91" s="21" t="s">
        <v>16</v>
      </c>
      <c r="J91" s="22"/>
      <c r="K91" s="20"/>
      <c r="L91" s="23"/>
      <c r="M91" s="19"/>
      <c r="N91" s="12"/>
      <c r="O91" s="12"/>
    </row>
    <row r="92" spans="1:15" s="10" customFormat="1" ht="0.75" hidden="1" customHeight="1">
      <c r="A92" s="15"/>
      <c r="B92" s="15"/>
      <c r="C92" s="9" t="s">
        <v>63</v>
      </c>
      <c r="D92" s="199"/>
      <c r="E92" s="201"/>
      <c r="F92" s="202"/>
      <c r="G92" s="35"/>
      <c r="H92" s="20"/>
      <c r="I92" s="21"/>
      <c r="J92" s="22"/>
      <c r="K92" s="20"/>
      <c r="L92" s="23"/>
      <c r="M92" s="19"/>
      <c r="N92" s="12"/>
      <c r="O92" s="12"/>
    </row>
    <row r="93" spans="1:15" s="10" customFormat="1" ht="45" hidden="1" customHeight="1">
      <c r="A93" s="15" t="s">
        <v>28</v>
      </c>
      <c r="B93" s="15" t="s">
        <v>29</v>
      </c>
      <c r="C93" s="9"/>
      <c r="D93" s="199"/>
      <c r="E93" s="201"/>
      <c r="F93" s="202" t="e">
        <f>INDEX(PT_DIFFERENTIATION_VTAR,MATCH(A93,PT_DIFFERENTIATION_VTAR_ID,0))</f>
        <v>#REF!</v>
      </c>
      <c r="G93" s="200" t="e">
        <f>INDEX(PT_DIFFERENTIATION_NTAR,MATCH(B93,PT_DIFFERENTIATION_NTAR_ID,0))</f>
        <v>#REF!</v>
      </c>
      <c r="H93" s="31"/>
      <c r="I93" s="16"/>
      <c r="J93" s="17"/>
      <c r="K93" s="24"/>
      <c r="L93" s="31" t="s">
        <v>14</v>
      </c>
      <c r="M93" s="19"/>
      <c r="N93" s="12"/>
      <c r="O93" s="12"/>
    </row>
    <row r="94" spans="1:15" s="10" customFormat="1" ht="18.75" hidden="1" customHeight="1">
      <c r="A94" s="15"/>
      <c r="B94" s="15"/>
      <c r="C94" s="9" t="s">
        <v>17</v>
      </c>
      <c r="D94" s="199"/>
      <c r="E94" s="201"/>
      <c r="F94" s="202"/>
      <c r="G94" s="200"/>
      <c r="H94" s="20"/>
      <c r="I94" s="21" t="s">
        <v>16</v>
      </c>
      <c r="J94" s="22"/>
      <c r="K94" s="20"/>
      <c r="L94" s="23"/>
      <c r="M94" s="19"/>
      <c r="N94" s="12"/>
      <c r="O94" s="12"/>
    </row>
    <row r="95" spans="1:15" s="10" customFormat="1" ht="0.75" hidden="1" customHeight="1">
      <c r="A95" s="15"/>
      <c r="B95" s="15"/>
      <c r="C95" s="9" t="s">
        <v>63</v>
      </c>
      <c r="D95" s="199"/>
      <c r="E95" s="201"/>
      <c r="F95" s="202"/>
      <c r="G95" s="35"/>
      <c r="H95" s="20"/>
      <c r="I95" s="21"/>
      <c r="J95" s="22"/>
      <c r="K95" s="20"/>
      <c r="L95" s="23"/>
      <c r="M95" s="19"/>
      <c r="N95" s="12"/>
      <c r="O95" s="12"/>
    </row>
    <row r="96" spans="1:15" s="10" customFormat="1" ht="18.75" hidden="1" customHeight="1">
      <c r="A96" s="15" t="s">
        <v>30</v>
      </c>
      <c r="B96" s="15" t="s">
        <v>31</v>
      </c>
      <c r="C96" s="9"/>
      <c r="D96" s="199"/>
      <c r="E96" s="201"/>
      <c r="F96" s="202" t="e">
        <f>INDEX(PT_DIFFERENTIATION_VTAR,MATCH(A96,PT_DIFFERENTIATION_VTAR_ID,0))</f>
        <v>#REF!</v>
      </c>
      <c r="G96" s="200" t="e">
        <f>INDEX(PT_DIFFERENTIATION_NTAR,MATCH(B96,PT_DIFFERENTIATION_NTAR_ID,0))</f>
        <v>#REF!</v>
      </c>
      <c r="H96" s="31"/>
      <c r="I96" s="16"/>
      <c r="J96" s="17"/>
      <c r="K96" s="24"/>
      <c r="L96" s="31" t="s">
        <v>14</v>
      </c>
      <c r="M96" s="19"/>
      <c r="N96" s="12"/>
      <c r="O96" s="12"/>
    </row>
    <row r="97" spans="1:15" s="10" customFormat="1" ht="18.75" hidden="1" customHeight="1">
      <c r="A97" s="15"/>
      <c r="B97" s="15"/>
      <c r="C97" s="9" t="s">
        <v>17</v>
      </c>
      <c r="D97" s="199"/>
      <c r="E97" s="201"/>
      <c r="F97" s="202"/>
      <c r="G97" s="200"/>
      <c r="H97" s="20"/>
      <c r="I97" s="21" t="s">
        <v>16</v>
      </c>
      <c r="J97" s="22"/>
      <c r="K97" s="20"/>
      <c r="L97" s="23"/>
      <c r="M97" s="19"/>
      <c r="N97" s="12"/>
      <c r="O97" s="12"/>
    </row>
    <row r="98" spans="1:15" s="10" customFormat="1" ht="0.75" hidden="1" customHeight="1">
      <c r="A98" s="15"/>
      <c r="B98" s="15"/>
      <c r="C98" s="9" t="s">
        <v>63</v>
      </c>
      <c r="D98" s="199"/>
      <c r="E98" s="201"/>
      <c r="F98" s="202"/>
      <c r="G98" s="35"/>
      <c r="H98" s="20"/>
      <c r="I98" s="21"/>
      <c r="J98" s="22"/>
      <c r="K98" s="20"/>
      <c r="L98" s="23"/>
      <c r="M98" s="19"/>
      <c r="N98" s="12"/>
      <c r="O98" s="12"/>
    </row>
    <row r="99" spans="1:15" s="10" customFormat="1" ht="18.75" hidden="1" customHeight="1">
      <c r="A99" s="15" t="s">
        <v>32</v>
      </c>
      <c r="B99" s="15" t="s">
        <v>33</v>
      </c>
      <c r="C99" s="9"/>
      <c r="D99" s="199"/>
      <c r="E99" s="201"/>
      <c r="F99" s="202" t="e">
        <f>INDEX(PT_DIFFERENTIATION_VTAR,MATCH(A99,PT_DIFFERENTIATION_VTAR_ID,0))</f>
        <v>#REF!</v>
      </c>
      <c r="G99" s="200" t="e">
        <f>INDEX(PT_DIFFERENTIATION_NTAR,MATCH(B99,PT_DIFFERENTIATION_NTAR_ID,0))</f>
        <v>#REF!</v>
      </c>
      <c r="H99" s="31"/>
      <c r="I99" s="16"/>
      <c r="J99" s="17"/>
      <c r="K99" s="24"/>
      <c r="L99" s="31" t="s">
        <v>14</v>
      </c>
      <c r="M99" s="19"/>
      <c r="N99" s="12"/>
      <c r="O99" s="12"/>
    </row>
    <row r="100" spans="1:15" s="10" customFormat="1" ht="18.75" hidden="1" customHeight="1">
      <c r="A100" s="15"/>
      <c r="B100" s="15"/>
      <c r="C100" s="9" t="s">
        <v>17</v>
      </c>
      <c r="D100" s="199"/>
      <c r="E100" s="201"/>
      <c r="F100" s="202"/>
      <c r="G100" s="200"/>
      <c r="H100" s="20"/>
      <c r="I100" s="21" t="s">
        <v>16</v>
      </c>
      <c r="J100" s="22"/>
      <c r="K100" s="20"/>
      <c r="L100" s="23"/>
      <c r="M100" s="19"/>
      <c r="N100" s="12"/>
      <c r="O100" s="12"/>
    </row>
    <row r="101" spans="1:15" s="10" customFormat="1" ht="0.75" hidden="1" customHeight="1">
      <c r="A101" s="15"/>
      <c r="B101" s="15"/>
      <c r="C101" s="9" t="s">
        <v>63</v>
      </c>
      <c r="D101" s="199"/>
      <c r="E101" s="201"/>
      <c r="F101" s="202"/>
      <c r="G101" s="35"/>
      <c r="H101" s="20"/>
      <c r="I101" s="21"/>
      <c r="J101" s="22"/>
      <c r="K101" s="20"/>
      <c r="L101" s="23"/>
      <c r="M101" s="19"/>
      <c r="N101" s="12"/>
      <c r="O101" s="12"/>
    </row>
    <row r="102" spans="1:15" s="10" customFormat="1" ht="18.75" hidden="1" customHeight="1">
      <c r="A102" s="15" t="s">
        <v>34</v>
      </c>
      <c r="B102" s="15" t="s">
        <v>35</v>
      </c>
      <c r="C102" s="9"/>
      <c r="D102" s="199"/>
      <c r="E102" s="201"/>
      <c r="F102" s="202" t="e">
        <f>INDEX(PT_DIFFERENTIATION_VTAR,MATCH(A102,PT_DIFFERENTIATION_VTAR_ID,0))</f>
        <v>#REF!</v>
      </c>
      <c r="G102" s="200" t="e">
        <f>INDEX(PT_DIFFERENTIATION_NTAR,MATCH(B102,PT_DIFFERENTIATION_NTAR_ID,0))</f>
        <v>#REF!</v>
      </c>
      <c r="H102" s="31"/>
      <c r="I102" s="16"/>
      <c r="J102" s="17"/>
      <c r="K102" s="24"/>
      <c r="L102" s="31" t="s">
        <v>14</v>
      </c>
      <c r="M102" s="19"/>
      <c r="N102" s="12"/>
      <c r="O102" s="12"/>
    </row>
    <row r="103" spans="1:15" s="10" customFormat="1" ht="18.75" hidden="1" customHeight="1">
      <c r="A103" s="15"/>
      <c r="B103" s="15"/>
      <c r="C103" s="9" t="s">
        <v>17</v>
      </c>
      <c r="D103" s="199"/>
      <c r="E103" s="201"/>
      <c r="F103" s="202"/>
      <c r="G103" s="200"/>
      <c r="H103" s="20"/>
      <c r="I103" s="21" t="s">
        <v>16</v>
      </c>
      <c r="J103" s="22"/>
      <c r="K103" s="20"/>
      <c r="L103" s="23"/>
      <c r="M103" s="19"/>
      <c r="N103" s="12"/>
      <c r="O103" s="12"/>
    </row>
    <row r="104" spans="1:15" s="10" customFormat="1" ht="0.75" hidden="1" customHeight="1">
      <c r="A104" s="15"/>
      <c r="B104" s="15"/>
      <c r="C104" s="9" t="s">
        <v>63</v>
      </c>
      <c r="D104" s="199"/>
      <c r="E104" s="201"/>
      <c r="F104" s="202"/>
      <c r="G104" s="35"/>
      <c r="H104" s="20"/>
      <c r="I104" s="21"/>
      <c r="J104" s="22"/>
      <c r="K104" s="20"/>
      <c r="L104" s="23"/>
      <c r="M104" s="19"/>
      <c r="N104" s="12"/>
      <c r="O104" s="12"/>
    </row>
    <row r="105" spans="1:15" s="10" customFormat="1" ht="18.75" hidden="1" customHeight="1">
      <c r="A105" s="15" t="s">
        <v>36</v>
      </c>
      <c r="B105" s="15" t="s">
        <v>37</v>
      </c>
      <c r="C105" s="9"/>
      <c r="D105" s="199"/>
      <c r="E105" s="201"/>
      <c r="F105" s="202" t="e">
        <f>INDEX(PT_DIFFERENTIATION_VTAR,MATCH(A105,PT_DIFFERENTIATION_VTAR_ID,0))</f>
        <v>#REF!</v>
      </c>
      <c r="G105" s="200" t="e">
        <f>INDEX(PT_DIFFERENTIATION_NTAR,MATCH(B105,PT_DIFFERENTIATION_NTAR_ID,0))</f>
        <v>#REF!</v>
      </c>
      <c r="H105" s="31"/>
      <c r="I105" s="16"/>
      <c r="J105" s="17"/>
      <c r="K105" s="24"/>
      <c r="L105" s="31" t="s">
        <v>14</v>
      </c>
      <c r="M105" s="19"/>
      <c r="N105" s="12"/>
      <c r="O105" s="12"/>
    </row>
    <row r="106" spans="1:15" s="10" customFormat="1" ht="18.75" hidden="1" customHeight="1">
      <c r="A106" s="15"/>
      <c r="B106" s="15"/>
      <c r="C106" s="9" t="s">
        <v>17</v>
      </c>
      <c r="D106" s="199"/>
      <c r="E106" s="201"/>
      <c r="F106" s="202"/>
      <c r="G106" s="200"/>
      <c r="H106" s="20"/>
      <c r="I106" s="21" t="s">
        <v>16</v>
      </c>
      <c r="J106" s="22"/>
      <c r="K106" s="20"/>
      <c r="L106" s="23"/>
      <c r="M106" s="19"/>
      <c r="N106" s="12"/>
      <c r="O106" s="12"/>
    </row>
    <row r="107" spans="1:15" s="10" customFormat="1" ht="0.75" hidden="1" customHeight="1">
      <c r="A107" s="15"/>
      <c r="B107" s="15"/>
      <c r="C107" s="9" t="s">
        <v>63</v>
      </c>
      <c r="D107" s="199"/>
      <c r="E107" s="201"/>
      <c r="F107" s="202"/>
      <c r="G107" s="35"/>
      <c r="H107" s="20"/>
      <c r="I107" s="21"/>
      <c r="J107" s="22"/>
      <c r="K107" s="20"/>
      <c r="L107" s="23"/>
      <c r="M107" s="19"/>
      <c r="N107" s="12"/>
      <c r="O107" s="12"/>
    </row>
    <row r="108" spans="1:15" s="10" customFormat="1" ht="18.75" customHeight="1">
      <c r="A108" s="15" t="s">
        <v>38</v>
      </c>
      <c r="B108" s="15" t="s">
        <v>39</v>
      </c>
      <c r="C108" s="9"/>
      <c r="D108" s="199"/>
      <c r="E108" s="201"/>
      <c r="F108" s="378" t="s">
        <v>124</v>
      </c>
      <c r="G108" s="376" t="s">
        <v>138</v>
      </c>
      <c r="H108" s="31"/>
      <c r="I108" s="16">
        <v>45658</v>
      </c>
      <c r="J108" s="17">
        <v>46022</v>
      </c>
      <c r="K108" s="24">
        <v>14078.93</v>
      </c>
      <c r="L108" s="31" t="s">
        <v>14</v>
      </c>
      <c r="M108" s="19"/>
      <c r="N108" s="12"/>
      <c r="O108" s="12"/>
    </row>
    <row r="109" spans="1:15" s="10" customFormat="1" ht="56.25" customHeight="1">
      <c r="A109" s="15"/>
      <c r="B109" s="15"/>
      <c r="C109" s="9"/>
      <c r="D109" s="223"/>
      <c r="E109" s="234"/>
      <c r="F109" s="379"/>
      <c r="G109" s="377"/>
      <c r="H109" s="7" t="s">
        <v>0</v>
      </c>
      <c r="I109" s="16">
        <v>46023</v>
      </c>
      <c r="J109" s="17">
        <v>46387</v>
      </c>
      <c r="K109" s="24">
        <v>16751.09</v>
      </c>
      <c r="L109" s="31" t="s">
        <v>14</v>
      </c>
      <c r="M109" s="19"/>
      <c r="N109" s="12"/>
      <c r="O109" s="12"/>
    </row>
    <row r="110" spans="1:15" s="10" customFormat="1" ht="56.25" customHeight="1">
      <c r="A110" s="15"/>
      <c r="B110" s="15"/>
      <c r="C110" s="9"/>
      <c r="D110" s="223"/>
      <c r="E110" s="234"/>
      <c r="F110" s="379"/>
      <c r="G110" s="377"/>
      <c r="H110" s="7" t="s">
        <v>0</v>
      </c>
      <c r="I110" s="16">
        <v>46388</v>
      </c>
      <c r="J110" s="17">
        <v>46752</v>
      </c>
      <c r="K110" s="24">
        <v>20302.32</v>
      </c>
      <c r="L110" s="31" t="s">
        <v>14</v>
      </c>
      <c r="M110" s="19"/>
      <c r="N110" s="12"/>
      <c r="O110" s="12"/>
    </row>
    <row r="111" spans="1:15" s="10" customFormat="1" ht="56.25" customHeight="1">
      <c r="A111" s="15"/>
      <c r="B111" s="15"/>
      <c r="C111" s="9"/>
      <c r="D111" s="223"/>
      <c r="E111" s="234"/>
      <c r="F111" s="379"/>
      <c r="G111" s="377"/>
      <c r="H111" s="7" t="s">
        <v>0</v>
      </c>
      <c r="I111" s="16">
        <v>46753</v>
      </c>
      <c r="J111" s="17">
        <v>47118</v>
      </c>
      <c r="K111" s="24">
        <v>24606.41</v>
      </c>
      <c r="L111" s="31" t="s">
        <v>14</v>
      </c>
      <c r="M111" s="19"/>
      <c r="N111" s="12"/>
      <c r="O111" s="12"/>
    </row>
    <row r="112" spans="1:15" s="10" customFormat="1" ht="56.25" customHeight="1">
      <c r="A112" s="15"/>
      <c r="B112" s="15"/>
      <c r="C112" s="9"/>
      <c r="D112" s="223"/>
      <c r="E112" s="234"/>
      <c r="F112" s="379"/>
      <c r="G112" s="377"/>
      <c r="H112" s="7" t="s">
        <v>0</v>
      </c>
      <c r="I112" s="16">
        <v>47119</v>
      </c>
      <c r="J112" s="17">
        <v>47483</v>
      </c>
      <c r="K112" s="24">
        <v>29137.16</v>
      </c>
      <c r="L112" s="31" t="s">
        <v>14</v>
      </c>
      <c r="M112" s="19"/>
      <c r="N112" s="12"/>
      <c r="O112" s="12"/>
    </row>
    <row r="113" spans="1:15" s="10" customFormat="1" ht="18.75" customHeight="1">
      <c r="A113" s="15"/>
      <c r="B113" s="15"/>
      <c r="C113" s="9" t="s">
        <v>17</v>
      </c>
      <c r="D113" s="199"/>
      <c r="E113" s="201"/>
      <c r="F113" s="379"/>
      <c r="G113" s="380"/>
      <c r="H113" s="20"/>
      <c r="I113" s="21" t="s">
        <v>16</v>
      </c>
      <c r="J113" s="22"/>
      <c r="K113" s="20"/>
      <c r="L113" s="23"/>
      <c r="M113" s="19"/>
      <c r="N113" s="12"/>
      <c r="O113" s="12"/>
    </row>
    <row r="114" spans="1:15" s="10" customFormat="1" ht="0.75" customHeight="1">
      <c r="A114" s="15"/>
      <c r="B114" s="15"/>
      <c r="C114" s="9" t="s">
        <v>63</v>
      </c>
      <c r="D114" s="199"/>
      <c r="E114" s="201"/>
      <c r="F114" s="190"/>
      <c r="G114" s="35"/>
      <c r="H114" s="20"/>
      <c r="I114" s="21"/>
      <c r="J114" s="22"/>
      <c r="K114" s="20"/>
      <c r="L114" s="23"/>
      <c r="M114" s="19"/>
      <c r="N114" s="12"/>
      <c r="O114" s="12"/>
    </row>
    <row r="115" spans="1:15" s="10" customFormat="1" ht="18.75" hidden="1" customHeight="1">
      <c r="A115" s="15" t="s">
        <v>41</v>
      </c>
      <c r="B115" s="15" t="s">
        <v>42</v>
      </c>
      <c r="C115" s="9"/>
      <c r="D115" s="199"/>
      <c r="E115" s="201"/>
      <c r="F115" s="202" t="e">
        <f>INDEX(PT_DIFFERENTIATION_VTAR,MATCH(A115,PT_DIFFERENTIATION_VTAR_ID,0))</f>
        <v>#REF!</v>
      </c>
      <c r="G115" s="200" t="e">
        <f>INDEX(PT_DIFFERENTIATION_NTAR,MATCH(B115,PT_DIFFERENTIATION_NTAR_ID,0))</f>
        <v>#REF!</v>
      </c>
      <c r="H115" s="31"/>
      <c r="I115" s="16"/>
      <c r="J115" s="17"/>
      <c r="K115" s="24"/>
      <c r="L115" s="31" t="s">
        <v>14</v>
      </c>
      <c r="M115" s="19"/>
      <c r="N115" s="12"/>
      <c r="O115" s="12"/>
    </row>
    <row r="116" spans="1:15" s="10" customFormat="1" ht="18.75" hidden="1" customHeight="1">
      <c r="A116" s="15"/>
      <c r="B116" s="15"/>
      <c r="C116" s="9" t="s">
        <v>17</v>
      </c>
      <c r="D116" s="199"/>
      <c r="E116" s="201"/>
      <c r="F116" s="202"/>
      <c r="G116" s="200"/>
      <c r="H116" s="20"/>
      <c r="I116" s="21" t="s">
        <v>16</v>
      </c>
      <c r="J116" s="22"/>
      <c r="K116" s="20"/>
      <c r="L116" s="23"/>
      <c r="M116" s="19"/>
      <c r="N116" s="12"/>
      <c r="O116" s="12"/>
    </row>
    <row r="117" spans="1:15" s="10" customFormat="1" ht="0.75" hidden="1" customHeight="1">
      <c r="A117" s="15"/>
      <c r="B117" s="15"/>
      <c r="C117" s="9" t="s">
        <v>63</v>
      </c>
      <c r="D117" s="199"/>
      <c r="E117" s="201"/>
      <c r="F117" s="202"/>
      <c r="G117" s="35"/>
      <c r="H117" s="20"/>
      <c r="I117" s="21"/>
      <c r="J117" s="22"/>
      <c r="K117" s="20"/>
      <c r="L117" s="23"/>
      <c r="M117" s="19"/>
      <c r="N117" s="12"/>
      <c r="O117" s="12"/>
    </row>
    <row r="118" spans="1:15" s="10" customFormat="1" ht="18.75" hidden="1" customHeight="1">
      <c r="A118" s="15" t="s">
        <v>43</v>
      </c>
      <c r="B118" s="15" t="s">
        <v>44</v>
      </c>
      <c r="C118" s="9"/>
      <c r="D118" s="199"/>
      <c r="E118" s="201"/>
      <c r="F118" s="202" t="e">
        <f>INDEX(PT_DIFFERENTIATION_VTAR,MATCH(A118,PT_DIFFERENTIATION_VTAR_ID,0))</f>
        <v>#REF!</v>
      </c>
      <c r="G118" s="200" t="e">
        <f>INDEX(PT_DIFFERENTIATION_NTAR,MATCH(B118,PT_DIFFERENTIATION_NTAR_ID,0))</f>
        <v>#REF!</v>
      </c>
      <c r="H118" s="31"/>
      <c r="I118" s="16"/>
      <c r="J118" s="17"/>
      <c r="K118" s="24"/>
      <c r="L118" s="31" t="s">
        <v>14</v>
      </c>
      <c r="M118" s="19"/>
      <c r="N118" s="12"/>
      <c r="O118" s="12"/>
    </row>
    <row r="119" spans="1:15" s="10" customFormat="1" ht="18.75" hidden="1" customHeight="1">
      <c r="A119" s="15"/>
      <c r="B119" s="15"/>
      <c r="C119" s="9" t="s">
        <v>17</v>
      </c>
      <c r="D119" s="199"/>
      <c r="E119" s="201"/>
      <c r="F119" s="202"/>
      <c r="G119" s="200"/>
      <c r="H119" s="20"/>
      <c r="I119" s="21" t="s">
        <v>16</v>
      </c>
      <c r="J119" s="22"/>
      <c r="K119" s="20"/>
      <c r="L119" s="23"/>
      <c r="M119" s="19"/>
      <c r="N119" s="12"/>
      <c r="O119" s="12"/>
    </row>
    <row r="120" spans="1:15" s="10" customFormat="1" ht="0.75" hidden="1" customHeight="1">
      <c r="A120" s="15"/>
      <c r="B120" s="15"/>
      <c r="C120" s="9" t="s">
        <v>63</v>
      </c>
      <c r="D120" s="199"/>
      <c r="E120" s="201"/>
      <c r="F120" s="202"/>
      <c r="G120" s="35"/>
      <c r="H120" s="20"/>
      <c r="I120" s="21"/>
      <c r="J120" s="22"/>
      <c r="K120" s="20"/>
      <c r="L120" s="23"/>
      <c r="M120" s="19"/>
      <c r="N120" s="12"/>
      <c r="O120" s="12"/>
    </row>
    <row r="121" spans="1:15" s="10" customFormat="1" ht="18.75" hidden="1" customHeight="1">
      <c r="A121" s="15" t="s">
        <v>45</v>
      </c>
      <c r="B121" s="15" t="s">
        <v>46</v>
      </c>
      <c r="C121" s="9"/>
      <c r="D121" s="199"/>
      <c r="E121" s="201"/>
      <c r="F121" s="202" t="e">
        <f>INDEX(PT_DIFFERENTIATION_VTAR,MATCH(A121,PT_DIFFERENTIATION_VTAR_ID,0))</f>
        <v>#REF!</v>
      </c>
      <c r="G121" s="200" t="e">
        <f>INDEX(PT_DIFFERENTIATION_NTAR,MATCH(B121,PT_DIFFERENTIATION_NTAR_ID,0))</f>
        <v>#REF!</v>
      </c>
      <c r="H121" s="31"/>
      <c r="I121" s="16"/>
      <c r="J121" s="17"/>
      <c r="K121" s="24"/>
      <c r="L121" s="31" t="s">
        <v>14</v>
      </c>
      <c r="M121" s="19"/>
      <c r="N121" s="12"/>
      <c r="O121" s="12"/>
    </row>
    <row r="122" spans="1:15" s="10" customFormat="1" ht="18.75" hidden="1" customHeight="1">
      <c r="A122" s="15"/>
      <c r="B122" s="15"/>
      <c r="C122" s="9" t="s">
        <v>17</v>
      </c>
      <c r="D122" s="199"/>
      <c r="E122" s="201"/>
      <c r="F122" s="202"/>
      <c r="G122" s="200"/>
      <c r="H122" s="20"/>
      <c r="I122" s="21" t="s">
        <v>16</v>
      </c>
      <c r="J122" s="22"/>
      <c r="K122" s="20"/>
      <c r="L122" s="23"/>
      <c r="M122" s="19"/>
      <c r="N122" s="12"/>
      <c r="O122" s="12"/>
    </row>
    <row r="123" spans="1:15" s="10" customFormat="1" ht="0.75" hidden="1" customHeight="1">
      <c r="A123" s="15"/>
      <c r="B123" s="15"/>
      <c r="C123" s="9" t="s">
        <v>63</v>
      </c>
      <c r="D123" s="199"/>
      <c r="E123" s="201"/>
      <c r="F123" s="202"/>
      <c r="G123" s="35"/>
      <c r="H123" s="20"/>
      <c r="I123" s="21"/>
      <c r="J123" s="22"/>
      <c r="K123" s="20"/>
      <c r="L123" s="23"/>
      <c r="M123" s="19"/>
      <c r="N123" s="12"/>
      <c r="O123" s="12"/>
    </row>
    <row r="124" spans="1:15" s="10" customFormat="1" ht="18.75" customHeight="1">
      <c r="A124" s="15" t="s">
        <v>47</v>
      </c>
      <c r="B124" s="15" t="s">
        <v>48</v>
      </c>
      <c r="C124" s="9"/>
      <c r="D124" s="199"/>
      <c r="E124" s="201"/>
      <c r="F124" s="378" t="s">
        <v>176</v>
      </c>
      <c r="G124" s="376" t="s">
        <v>184</v>
      </c>
      <c r="H124" s="31"/>
      <c r="I124" s="16">
        <v>43328</v>
      </c>
      <c r="J124" s="17">
        <v>46387</v>
      </c>
      <c r="K124" s="24">
        <v>2093</v>
      </c>
      <c r="L124" s="31" t="s">
        <v>14</v>
      </c>
      <c r="M124" s="19"/>
      <c r="N124" s="12"/>
      <c r="O124" s="12"/>
    </row>
    <row r="125" spans="1:15" s="10" customFormat="1" ht="51.75" customHeight="1">
      <c r="A125" s="15"/>
      <c r="B125" s="15"/>
      <c r="C125" s="9" t="s">
        <v>17</v>
      </c>
      <c r="D125" s="199"/>
      <c r="E125" s="201"/>
      <c r="F125" s="379"/>
      <c r="G125" s="380"/>
      <c r="H125" s="20"/>
      <c r="I125" s="21" t="s">
        <v>16</v>
      </c>
      <c r="J125" s="22"/>
      <c r="K125" s="20"/>
      <c r="L125" s="23"/>
      <c r="M125" s="19"/>
      <c r="N125" s="12"/>
      <c r="O125" s="12"/>
    </row>
    <row r="126" spans="1:15" s="10" customFormat="1" ht="0.75" customHeight="1">
      <c r="A126" s="15"/>
      <c r="B126" s="15"/>
      <c r="C126" s="9" t="s">
        <v>63</v>
      </c>
      <c r="D126" s="199"/>
      <c r="E126" s="201"/>
      <c r="F126" s="190"/>
      <c r="G126" s="35"/>
      <c r="H126" s="20"/>
      <c r="I126" s="21"/>
      <c r="J126" s="22"/>
      <c r="K126" s="20"/>
      <c r="L126" s="23"/>
      <c r="M126" s="19"/>
      <c r="N126" s="12"/>
      <c r="O126" s="12"/>
    </row>
    <row r="127" spans="1:15" s="10" customFormat="1" ht="18.75" hidden="1" customHeight="1">
      <c r="A127" s="15" t="s">
        <v>50</v>
      </c>
      <c r="B127" s="15" t="s">
        <v>51</v>
      </c>
      <c r="C127" s="9"/>
      <c r="D127" s="199"/>
      <c r="E127" s="201"/>
      <c r="F127" s="202" t="e">
        <f>INDEX(PT_DIFFERENTIATION_VTAR,MATCH(A127,PT_DIFFERENTIATION_VTAR_ID,0))</f>
        <v>#REF!</v>
      </c>
      <c r="G127" s="200" t="e">
        <f>INDEX(PT_DIFFERENTIATION_NTAR,MATCH(B127,PT_DIFFERENTIATION_NTAR_ID,0))</f>
        <v>#REF!</v>
      </c>
      <c r="H127" s="31"/>
      <c r="I127" s="16"/>
      <c r="J127" s="17"/>
      <c r="K127" s="24"/>
      <c r="L127" s="31" t="s">
        <v>14</v>
      </c>
      <c r="M127" s="19"/>
      <c r="N127" s="12"/>
      <c r="O127" s="12"/>
    </row>
    <row r="128" spans="1:15" s="10" customFormat="1" ht="18.75" hidden="1" customHeight="1">
      <c r="A128" s="15"/>
      <c r="B128" s="15"/>
      <c r="C128" s="9" t="s">
        <v>17</v>
      </c>
      <c r="D128" s="199"/>
      <c r="E128" s="201"/>
      <c r="F128" s="202"/>
      <c r="G128" s="200"/>
      <c r="H128" s="20"/>
      <c r="I128" s="21" t="s">
        <v>16</v>
      </c>
      <c r="J128" s="22"/>
      <c r="K128" s="20"/>
      <c r="L128" s="23"/>
      <c r="M128" s="19"/>
      <c r="N128" s="12"/>
      <c r="O128" s="12"/>
    </row>
    <row r="129" spans="1:15" s="10" customFormat="1" ht="0.75" hidden="1" customHeight="1">
      <c r="A129" s="15"/>
      <c r="B129" s="15"/>
      <c r="C129" s="9" t="s">
        <v>63</v>
      </c>
      <c r="D129" s="199"/>
      <c r="E129" s="201"/>
      <c r="F129" s="202"/>
      <c r="G129" s="35"/>
      <c r="H129" s="20"/>
      <c r="I129" s="21"/>
      <c r="J129" s="22"/>
      <c r="K129" s="20"/>
      <c r="L129" s="23"/>
      <c r="M129" s="19"/>
      <c r="N129" s="12"/>
      <c r="O129" s="12"/>
    </row>
    <row r="130" spans="1:15" s="10" customFormat="1" ht="18.75" hidden="1" customHeight="1">
      <c r="A130" s="15" t="s">
        <v>52</v>
      </c>
      <c r="B130" s="15" t="s">
        <v>53</v>
      </c>
      <c r="C130" s="9"/>
      <c r="D130" s="199"/>
      <c r="E130" s="201"/>
      <c r="F130" s="202" t="e">
        <f>INDEX(PT_DIFFERENTIATION_VTAR,MATCH(A130,PT_DIFFERENTIATION_VTAR_ID,0))</f>
        <v>#REF!</v>
      </c>
      <c r="G130" s="200" t="e">
        <f>INDEX(PT_DIFFERENTIATION_NTAR,MATCH(B130,PT_DIFFERENTIATION_NTAR_ID,0))</f>
        <v>#REF!</v>
      </c>
      <c r="H130" s="31"/>
      <c r="I130" s="16"/>
      <c r="J130" s="17"/>
      <c r="K130" s="24"/>
      <c r="L130" s="31" t="s">
        <v>14</v>
      </c>
      <c r="M130" s="19"/>
      <c r="N130" s="12"/>
      <c r="O130" s="12"/>
    </row>
    <row r="131" spans="1:15" s="10" customFormat="1" ht="18.75" hidden="1" customHeight="1">
      <c r="A131" s="15"/>
      <c r="B131" s="15"/>
      <c r="C131" s="9" t="s">
        <v>17</v>
      </c>
      <c r="D131" s="199"/>
      <c r="E131" s="201"/>
      <c r="F131" s="202"/>
      <c r="G131" s="200"/>
      <c r="H131" s="20"/>
      <c r="I131" s="21" t="s">
        <v>16</v>
      </c>
      <c r="J131" s="22"/>
      <c r="K131" s="20"/>
      <c r="L131" s="23"/>
      <c r="M131" s="19"/>
      <c r="N131" s="12"/>
      <c r="O131" s="12"/>
    </row>
    <row r="132" spans="1:15" s="10" customFormat="1" ht="0.75" hidden="1" customHeight="1">
      <c r="A132" s="15"/>
      <c r="B132" s="15"/>
      <c r="C132" s="9" t="s">
        <v>63</v>
      </c>
      <c r="D132" s="199"/>
      <c r="E132" s="201"/>
      <c r="F132" s="202"/>
      <c r="G132" s="35"/>
      <c r="H132" s="20"/>
      <c r="I132" s="21"/>
      <c r="J132" s="22"/>
      <c r="K132" s="20"/>
      <c r="L132" s="23"/>
      <c r="M132" s="19"/>
      <c r="N132" s="12"/>
      <c r="O132" s="12"/>
    </row>
    <row r="133" spans="1:15" s="10" customFormat="1" ht="18.75" hidden="1" customHeight="1">
      <c r="A133" s="15" t="s">
        <v>54</v>
      </c>
      <c r="B133" s="15" t="s">
        <v>55</v>
      </c>
      <c r="C133" s="9"/>
      <c r="D133" s="199"/>
      <c r="E133" s="201"/>
      <c r="F133" s="202" t="e">
        <f>INDEX(PT_DIFFERENTIATION_VTAR,MATCH(A133,PT_DIFFERENTIATION_VTAR_ID,0))</f>
        <v>#REF!</v>
      </c>
      <c r="G133" s="200" t="e">
        <f>INDEX(PT_DIFFERENTIATION_NTAR,MATCH(B133,PT_DIFFERENTIATION_NTAR_ID,0))</f>
        <v>#REF!</v>
      </c>
      <c r="H133" s="31"/>
      <c r="I133" s="16"/>
      <c r="J133" s="17"/>
      <c r="K133" s="24"/>
      <c r="L133" s="31" t="s">
        <v>14</v>
      </c>
      <c r="M133" s="19"/>
      <c r="N133" s="12"/>
      <c r="O133" s="12"/>
    </row>
    <row r="134" spans="1:15" s="10" customFormat="1" ht="18.75" hidden="1" customHeight="1">
      <c r="A134" s="15"/>
      <c r="B134" s="15"/>
      <c r="C134" s="9" t="s">
        <v>17</v>
      </c>
      <c r="D134" s="199"/>
      <c r="E134" s="201"/>
      <c r="F134" s="202"/>
      <c r="G134" s="200"/>
      <c r="H134" s="20"/>
      <c r="I134" s="21" t="s">
        <v>16</v>
      </c>
      <c r="J134" s="22"/>
      <c r="K134" s="20"/>
      <c r="L134" s="23"/>
      <c r="M134" s="19"/>
      <c r="N134" s="12"/>
      <c r="O134" s="12"/>
    </row>
    <row r="135" spans="1:15" s="10" customFormat="1" ht="0.75" hidden="1" customHeight="1">
      <c r="A135" s="15"/>
      <c r="B135" s="15"/>
      <c r="C135" s="9" t="s">
        <v>63</v>
      </c>
      <c r="D135" s="199"/>
      <c r="E135" s="201"/>
      <c r="F135" s="202"/>
      <c r="G135" s="35"/>
      <c r="H135" s="20"/>
      <c r="I135" s="21"/>
      <c r="J135" s="22"/>
      <c r="K135" s="20"/>
      <c r="L135" s="23"/>
      <c r="M135" s="19"/>
      <c r="N135" s="12"/>
      <c r="O135" s="12"/>
    </row>
    <row r="136" spans="1:15" s="10" customFormat="1" ht="18.75" hidden="1" customHeight="1">
      <c r="A136" s="15" t="s">
        <v>56</v>
      </c>
      <c r="B136" s="15" t="s">
        <v>57</v>
      </c>
      <c r="C136" s="9"/>
      <c r="D136" s="199"/>
      <c r="E136" s="201"/>
      <c r="F136" s="202" t="e">
        <f>INDEX(PT_DIFFERENTIATION_VTAR,MATCH(A136,PT_DIFFERENTIATION_VTAR_ID,0))</f>
        <v>#REF!</v>
      </c>
      <c r="G136" s="200" t="e">
        <f>INDEX(PT_DIFFERENTIATION_NTAR,MATCH(B136,PT_DIFFERENTIATION_NTAR_ID,0))</f>
        <v>#REF!</v>
      </c>
      <c r="H136" s="31"/>
      <c r="I136" s="16"/>
      <c r="J136" s="17"/>
      <c r="K136" s="24"/>
      <c r="L136" s="31" t="s">
        <v>14</v>
      </c>
      <c r="M136" s="19"/>
      <c r="N136" s="12"/>
      <c r="O136" s="12"/>
    </row>
    <row r="137" spans="1:15" s="10" customFormat="1" ht="18.75" hidden="1" customHeight="1">
      <c r="A137" s="15"/>
      <c r="B137" s="15"/>
      <c r="C137" s="9" t="s">
        <v>17</v>
      </c>
      <c r="D137" s="199"/>
      <c r="E137" s="201"/>
      <c r="F137" s="202"/>
      <c r="G137" s="200"/>
      <c r="H137" s="20"/>
      <c r="I137" s="21" t="s">
        <v>16</v>
      </c>
      <c r="J137" s="22"/>
      <c r="K137" s="20"/>
      <c r="L137" s="23"/>
      <c r="M137" s="19"/>
      <c r="N137" s="12"/>
      <c r="O137" s="12"/>
    </row>
    <row r="138" spans="1:15" s="10" customFormat="1" ht="0.75" hidden="1" customHeight="1">
      <c r="A138" s="15"/>
      <c r="B138" s="15"/>
      <c r="C138" s="9" t="s">
        <v>63</v>
      </c>
      <c r="D138" s="199"/>
      <c r="E138" s="201"/>
      <c r="F138" s="202"/>
      <c r="G138" s="35"/>
      <c r="H138" s="20"/>
      <c r="I138" s="21"/>
      <c r="J138" s="22"/>
      <c r="K138" s="20"/>
      <c r="L138" s="23"/>
      <c r="M138" s="19"/>
      <c r="N138" s="12"/>
      <c r="O138" s="12"/>
    </row>
    <row r="139" spans="1:15" s="10" customFormat="1" ht="18.75" hidden="1" customHeight="1">
      <c r="A139" s="15" t="s">
        <v>58</v>
      </c>
      <c r="B139" s="15" t="s">
        <v>59</v>
      </c>
      <c r="C139" s="9"/>
      <c r="D139" s="199"/>
      <c r="E139" s="201"/>
      <c r="F139" s="202" t="e">
        <f>INDEX(PT_DIFFERENTIATION_VTAR,MATCH(A139,PT_DIFFERENTIATION_VTAR_ID,0))</f>
        <v>#REF!</v>
      </c>
      <c r="G139" s="200" t="e">
        <f>INDEX(PT_DIFFERENTIATION_NTAR,MATCH(B139,PT_DIFFERENTIATION_NTAR_ID,0))</f>
        <v>#REF!</v>
      </c>
      <c r="H139" s="31"/>
      <c r="I139" s="16"/>
      <c r="J139" s="17"/>
      <c r="K139" s="24"/>
      <c r="L139" s="31" t="s">
        <v>14</v>
      </c>
      <c r="M139" s="19"/>
      <c r="N139" s="12"/>
      <c r="O139" s="12"/>
    </row>
    <row r="140" spans="1:15" s="10" customFormat="1" ht="18.75" hidden="1" customHeight="1">
      <c r="A140" s="15"/>
      <c r="B140" s="15"/>
      <c r="C140" s="9" t="s">
        <v>17</v>
      </c>
      <c r="D140" s="199"/>
      <c r="E140" s="201"/>
      <c r="F140" s="202"/>
      <c r="G140" s="200"/>
      <c r="H140" s="20"/>
      <c r="I140" s="21" t="s">
        <v>16</v>
      </c>
      <c r="J140" s="22"/>
      <c r="K140" s="20"/>
      <c r="L140" s="23"/>
      <c r="M140" s="19"/>
      <c r="N140" s="12"/>
      <c r="O140" s="12"/>
    </row>
    <row r="141" spans="1:15" s="10" customFormat="1" ht="0.75" hidden="1" customHeight="1">
      <c r="A141" s="15"/>
      <c r="B141" s="15"/>
      <c r="C141" s="9" t="s">
        <v>63</v>
      </c>
      <c r="D141" s="199"/>
      <c r="E141" s="201"/>
      <c r="F141" s="202"/>
      <c r="G141" s="35"/>
      <c r="H141" s="20"/>
      <c r="I141" s="21"/>
      <c r="J141" s="22"/>
      <c r="K141" s="20"/>
      <c r="L141" s="23"/>
      <c r="M141" s="19"/>
      <c r="N141" s="12"/>
      <c r="O141" s="12"/>
    </row>
    <row r="142" spans="1:15" s="10" customFormat="1" ht="18.75" hidden="1" customHeight="1">
      <c r="A142" s="15" t="s">
        <v>60</v>
      </c>
      <c r="B142" s="15" t="s">
        <v>61</v>
      </c>
      <c r="C142" s="9"/>
      <c r="D142" s="199"/>
      <c r="E142" s="201"/>
      <c r="F142" s="202" t="e">
        <f>INDEX(PT_DIFFERENTIATION_VTAR,MATCH(A142,PT_DIFFERENTIATION_VTAR_ID,0))</f>
        <v>#REF!</v>
      </c>
      <c r="G142" s="200" t="e">
        <f>INDEX(PT_DIFFERENTIATION_NTAR,MATCH(B142,PT_DIFFERENTIATION_NTAR_ID,0))</f>
        <v>#REF!</v>
      </c>
      <c r="H142" s="31"/>
      <c r="I142" s="16"/>
      <c r="J142" s="17"/>
      <c r="K142" s="24"/>
      <c r="L142" s="31" t="s">
        <v>14</v>
      </c>
      <c r="M142" s="19"/>
      <c r="N142" s="12"/>
      <c r="O142" s="12"/>
    </row>
    <row r="143" spans="1:15" s="10" customFormat="1" ht="18.75" hidden="1" customHeight="1">
      <c r="A143" s="15"/>
      <c r="B143" s="15"/>
      <c r="C143" s="9" t="s">
        <v>17</v>
      </c>
      <c r="D143" s="199"/>
      <c r="E143" s="201"/>
      <c r="F143" s="202"/>
      <c r="G143" s="200"/>
      <c r="H143" s="20"/>
      <c r="I143" s="21" t="s">
        <v>16</v>
      </c>
      <c r="J143" s="22"/>
      <c r="K143" s="20"/>
      <c r="L143" s="23"/>
      <c r="M143" s="19"/>
      <c r="N143" s="12"/>
      <c r="O143" s="12"/>
    </row>
    <row r="144" spans="1:15" s="10" customFormat="1" ht="0.75" customHeight="1">
      <c r="A144" s="15"/>
      <c r="B144" s="15"/>
      <c r="C144" s="9" t="s">
        <v>63</v>
      </c>
      <c r="D144" s="199"/>
      <c r="E144" s="201"/>
      <c r="F144" s="202"/>
      <c r="G144" s="35"/>
      <c r="H144" s="20"/>
      <c r="I144" s="21"/>
      <c r="J144" s="22"/>
      <c r="K144" s="20"/>
      <c r="L144" s="23"/>
      <c r="M144" s="19"/>
      <c r="N144" s="12"/>
      <c r="O144" s="12"/>
    </row>
    <row r="145" spans="1:15" ht="18.75" customHeight="1">
      <c r="A145" s="15"/>
      <c r="B145" s="15"/>
      <c r="D145" s="6"/>
      <c r="E145" s="34" t="s">
        <v>11</v>
      </c>
      <c r="F145" s="219" t="str">
        <f>"Годовой объем "&amp;IF(TEMPLATE_SPHERE="HEAT","полезного отпуска тепловой энергии (теплоносителя)",IF(TEMPLATE_SPHERE="VOTV","принятых сточных вод","отпущенной "&amp;IF(TEMPLATE_SPHERE="COLDVSNA","потребителям воды","в сеть горячей воды")))</f>
        <v>Годовой объем отпущенной потребителям воды</v>
      </c>
      <c r="G145" s="219"/>
      <c r="H145" s="219"/>
      <c r="I145" s="219"/>
      <c r="J145" s="219"/>
      <c r="K145" s="219"/>
      <c r="L145" s="219"/>
      <c r="M145" s="19"/>
    </row>
    <row r="146" spans="1:15" s="10" customFormat="1" ht="60.75" hidden="1" customHeight="1">
      <c r="A146" s="15" t="s">
        <v>12</v>
      </c>
      <c r="B146" s="15" t="s">
        <v>13</v>
      </c>
      <c r="C146" s="9"/>
      <c r="D146" s="199"/>
      <c r="E146" s="201"/>
      <c r="F146" s="202" t="e">
        <f>INDEX(PT_DIFFERENTIATION_VTAR,MATCH(A146,PT_DIFFERENTIATION_VTAR_ID,0))</f>
        <v>#REF!</v>
      </c>
      <c r="G146" s="200" t="e">
        <f>INDEX(PT_DIFFERENTIATION_NTAR,MATCH(B146,PT_DIFFERENTIATION_NTAR_ID,0))</f>
        <v>#REF!</v>
      </c>
      <c r="H146" s="31"/>
      <c r="I146" s="16"/>
      <c r="J146" s="17"/>
      <c r="K146" s="24"/>
      <c r="L146" s="31" t="s">
        <v>14</v>
      </c>
      <c r="M146" s="19"/>
      <c r="N146" s="12"/>
      <c r="O146" s="12"/>
    </row>
    <row r="147" spans="1:15" s="10" customFormat="1" ht="18.75" hidden="1" customHeight="1">
      <c r="A147" s="15"/>
      <c r="B147" s="15"/>
      <c r="C147" s="9" t="s">
        <v>17</v>
      </c>
      <c r="D147" s="199"/>
      <c r="E147" s="201"/>
      <c r="F147" s="202"/>
      <c r="G147" s="200"/>
      <c r="H147" s="20"/>
      <c r="I147" s="21" t="s">
        <v>16</v>
      </c>
      <c r="J147" s="22"/>
      <c r="K147" s="20"/>
      <c r="L147" s="23"/>
      <c r="M147" s="19"/>
      <c r="N147" s="12"/>
      <c r="O147" s="12"/>
    </row>
    <row r="148" spans="1:15" s="10" customFormat="1" ht="0.75" hidden="1" customHeight="1">
      <c r="A148" s="15"/>
      <c r="B148" s="15"/>
      <c r="C148" s="9" t="s">
        <v>63</v>
      </c>
      <c r="D148" s="199"/>
      <c r="E148" s="201"/>
      <c r="F148" s="202"/>
      <c r="G148" s="35"/>
      <c r="H148" s="20"/>
      <c r="I148" s="21"/>
      <c r="J148" s="22"/>
      <c r="K148" s="20"/>
      <c r="L148" s="23"/>
      <c r="M148" s="19"/>
      <c r="N148" s="12"/>
      <c r="O148" s="12"/>
    </row>
    <row r="149" spans="1:15" s="10" customFormat="1" ht="45" hidden="1" customHeight="1">
      <c r="A149" s="15" t="s">
        <v>24</v>
      </c>
      <c r="B149" s="15" t="s">
        <v>25</v>
      </c>
      <c r="C149" s="9"/>
      <c r="D149" s="199"/>
      <c r="E149" s="201"/>
      <c r="F149" s="202" t="e">
        <f>INDEX(PT_DIFFERENTIATION_VTAR,MATCH(A149,PT_DIFFERENTIATION_VTAR_ID,0))</f>
        <v>#REF!</v>
      </c>
      <c r="G149" s="200" t="e">
        <f>INDEX(PT_DIFFERENTIATION_NTAR,MATCH(B149,PT_DIFFERENTIATION_NTAR_ID,0))</f>
        <v>#REF!</v>
      </c>
      <c r="H149" s="31"/>
      <c r="I149" s="16"/>
      <c r="J149" s="17"/>
      <c r="K149" s="24"/>
      <c r="L149" s="31" t="s">
        <v>14</v>
      </c>
      <c r="M149" s="19"/>
      <c r="N149" s="12"/>
      <c r="O149" s="12"/>
    </row>
    <row r="150" spans="1:15" s="10" customFormat="1" ht="18.75" hidden="1" customHeight="1">
      <c r="A150" s="15"/>
      <c r="B150" s="15"/>
      <c r="C150" s="9" t="s">
        <v>17</v>
      </c>
      <c r="D150" s="199"/>
      <c r="E150" s="201"/>
      <c r="F150" s="202"/>
      <c r="G150" s="200"/>
      <c r="H150" s="20"/>
      <c r="I150" s="21" t="s">
        <v>16</v>
      </c>
      <c r="J150" s="22"/>
      <c r="K150" s="20"/>
      <c r="L150" s="23"/>
      <c r="M150" s="19"/>
      <c r="N150" s="12"/>
      <c r="O150" s="12"/>
    </row>
    <row r="151" spans="1:15" s="10" customFormat="1" ht="0.75" hidden="1" customHeight="1">
      <c r="A151" s="15"/>
      <c r="B151" s="15"/>
      <c r="C151" s="9" t="s">
        <v>63</v>
      </c>
      <c r="D151" s="199"/>
      <c r="E151" s="201"/>
      <c r="F151" s="202"/>
      <c r="G151" s="35"/>
      <c r="H151" s="20"/>
      <c r="I151" s="21"/>
      <c r="J151" s="22"/>
      <c r="K151" s="20"/>
      <c r="L151" s="23"/>
      <c r="M151" s="19"/>
      <c r="N151" s="12"/>
      <c r="O151" s="12"/>
    </row>
    <row r="152" spans="1:15" s="10" customFormat="1" ht="45" hidden="1" customHeight="1">
      <c r="A152" s="15" t="s">
        <v>26</v>
      </c>
      <c r="B152" s="15" t="s">
        <v>27</v>
      </c>
      <c r="C152" s="9"/>
      <c r="D152" s="199"/>
      <c r="E152" s="201"/>
      <c r="F152" s="202" t="e">
        <f>INDEX(PT_DIFFERENTIATION_VTAR,MATCH(A152,PT_DIFFERENTIATION_VTAR_ID,0))</f>
        <v>#REF!</v>
      </c>
      <c r="G152" s="200" t="e">
        <f>INDEX(PT_DIFFERENTIATION_NTAR,MATCH(B152,PT_DIFFERENTIATION_NTAR_ID,0))</f>
        <v>#REF!</v>
      </c>
      <c r="H152" s="31"/>
      <c r="I152" s="16"/>
      <c r="J152" s="17"/>
      <c r="K152" s="24"/>
      <c r="L152" s="31" t="s">
        <v>14</v>
      </c>
      <c r="M152" s="19"/>
      <c r="N152" s="12"/>
      <c r="O152" s="12"/>
    </row>
    <row r="153" spans="1:15" s="10" customFormat="1" ht="18.75" hidden="1" customHeight="1">
      <c r="A153" s="15"/>
      <c r="B153" s="15"/>
      <c r="C153" s="9" t="s">
        <v>17</v>
      </c>
      <c r="D153" s="199"/>
      <c r="E153" s="201"/>
      <c r="F153" s="202"/>
      <c r="G153" s="200"/>
      <c r="H153" s="20"/>
      <c r="I153" s="21" t="s">
        <v>16</v>
      </c>
      <c r="J153" s="22"/>
      <c r="K153" s="20"/>
      <c r="L153" s="23"/>
      <c r="M153" s="19"/>
      <c r="N153" s="12"/>
      <c r="O153" s="12"/>
    </row>
    <row r="154" spans="1:15" s="10" customFormat="1" ht="0.75" hidden="1" customHeight="1">
      <c r="A154" s="15"/>
      <c r="B154" s="15"/>
      <c r="C154" s="9" t="s">
        <v>63</v>
      </c>
      <c r="D154" s="199"/>
      <c r="E154" s="201"/>
      <c r="F154" s="202"/>
      <c r="G154" s="35"/>
      <c r="H154" s="20"/>
      <c r="I154" s="21"/>
      <c r="J154" s="22"/>
      <c r="K154" s="20"/>
      <c r="L154" s="23"/>
      <c r="M154" s="19"/>
      <c r="N154" s="12"/>
      <c r="O154" s="12"/>
    </row>
    <row r="155" spans="1:15" s="10" customFormat="1" ht="45" hidden="1" customHeight="1">
      <c r="A155" s="15" t="s">
        <v>28</v>
      </c>
      <c r="B155" s="15" t="s">
        <v>29</v>
      </c>
      <c r="C155" s="9"/>
      <c r="D155" s="199"/>
      <c r="E155" s="201"/>
      <c r="F155" s="202" t="e">
        <f>INDEX(PT_DIFFERENTIATION_VTAR,MATCH(A155,PT_DIFFERENTIATION_VTAR_ID,0))</f>
        <v>#REF!</v>
      </c>
      <c r="G155" s="200" t="e">
        <f>INDEX(PT_DIFFERENTIATION_NTAR,MATCH(B155,PT_DIFFERENTIATION_NTAR_ID,0))</f>
        <v>#REF!</v>
      </c>
      <c r="H155" s="31"/>
      <c r="I155" s="16"/>
      <c r="J155" s="17"/>
      <c r="K155" s="24"/>
      <c r="L155" s="31" t="s">
        <v>14</v>
      </c>
      <c r="M155" s="19"/>
      <c r="N155" s="12"/>
      <c r="O155" s="12"/>
    </row>
    <row r="156" spans="1:15" s="10" customFormat="1" ht="18.75" hidden="1" customHeight="1">
      <c r="A156" s="15"/>
      <c r="B156" s="15"/>
      <c r="C156" s="9" t="s">
        <v>17</v>
      </c>
      <c r="D156" s="199"/>
      <c r="E156" s="201"/>
      <c r="F156" s="202"/>
      <c r="G156" s="200"/>
      <c r="H156" s="20"/>
      <c r="I156" s="21" t="s">
        <v>16</v>
      </c>
      <c r="J156" s="22"/>
      <c r="K156" s="20"/>
      <c r="L156" s="23"/>
      <c r="M156" s="19"/>
      <c r="N156" s="12"/>
      <c r="O156" s="12"/>
    </row>
    <row r="157" spans="1:15" s="10" customFormat="1" ht="0.75" hidden="1" customHeight="1">
      <c r="A157" s="15"/>
      <c r="B157" s="15"/>
      <c r="C157" s="9" t="s">
        <v>63</v>
      </c>
      <c r="D157" s="199"/>
      <c r="E157" s="201"/>
      <c r="F157" s="202"/>
      <c r="G157" s="35"/>
      <c r="H157" s="20"/>
      <c r="I157" s="21"/>
      <c r="J157" s="22"/>
      <c r="K157" s="20"/>
      <c r="L157" s="23"/>
      <c r="M157" s="19"/>
      <c r="N157" s="12"/>
      <c r="O157" s="12"/>
    </row>
    <row r="158" spans="1:15" s="10" customFormat="1" ht="18.75" hidden="1" customHeight="1">
      <c r="A158" s="15" t="s">
        <v>30</v>
      </c>
      <c r="B158" s="15" t="s">
        <v>31</v>
      </c>
      <c r="C158" s="9"/>
      <c r="D158" s="199"/>
      <c r="E158" s="201"/>
      <c r="F158" s="202" t="e">
        <f>INDEX(PT_DIFFERENTIATION_VTAR,MATCH(A158,PT_DIFFERENTIATION_VTAR_ID,0))</f>
        <v>#REF!</v>
      </c>
      <c r="G158" s="200" t="e">
        <f>INDEX(PT_DIFFERENTIATION_NTAR,MATCH(B158,PT_DIFFERENTIATION_NTAR_ID,0))</f>
        <v>#REF!</v>
      </c>
      <c r="H158" s="31"/>
      <c r="I158" s="16"/>
      <c r="J158" s="17"/>
      <c r="K158" s="24"/>
      <c r="L158" s="31" t="s">
        <v>14</v>
      </c>
      <c r="M158" s="19"/>
      <c r="N158" s="12"/>
      <c r="O158" s="12"/>
    </row>
    <row r="159" spans="1:15" s="10" customFormat="1" ht="18.75" hidden="1" customHeight="1">
      <c r="A159" s="15"/>
      <c r="B159" s="15"/>
      <c r="C159" s="9" t="s">
        <v>17</v>
      </c>
      <c r="D159" s="199"/>
      <c r="E159" s="201"/>
      <c r="F159" s="202"/>
      <c r="G159" s="200"/>
      <c r="H159" s="20"/>
      <c r="I159" s="21" t="s">
        <v>16</v>
      </c>
      <c r="J159" s="22"/>
      <c r="K159" s="20"/>
      <c r="L159" s="23"/>
      <c r="M159" s="19"/>
      <c r="N159" s="12"/>
      <c r="O159" s="12"/>
    </row>
    <row r="160" spans="1:15" s="10" customFormat="1" ht="0.75" hidden="1" customHeight="1">
      <c r="A160" s="15"/>
      <c r="B160" s="15"/>
      <c r="C160" s="9" t="s">
        <v>63</v>
      </c>
      <c r="D160" s="199"/>
      <c r="E160" s="201"/>
      <c r="F160" s="202"/>
      <c r="G160" s="35"/>
      <c r="H160" s="20"/>
      <c r="I160" s="21"/>
      <c r="J160" s="22"/>
      <c r="K160" s="20"/>
      <c r="L160" s="23"/>
      <c r="M160" s="19"/>
      <c r="N160" s="12"/>
      <c r="O160" s="12"/>
    </row>
    <row r="161" spans="1:15" s="10" customFormat="1" ht="18.75" hidden="1" customHeight="1">
      <c r="A161" s="15" t="s">
        <v>32</v>
      </c>
      <c r="B161" s="15" t="s">
        <v>33</v>
      </c>
      <c r="C161" s="9"/>
      <c r="D161" s="199"/>
      <c r="E161" s="201"/>
      <c r="F161" s="202" t="e">
        <f>INDEX(PT_DIFFERENTIATION_VTAR,MATCH(A161,PT_DIFFERENTIATION_VTAR_ID,0))</f>
        <v>#REF!</v>
      </c>
      <c r="G161" s="200" t="e">
        <f>INDEX(PT_DIFFERENTIATION_NTAR,MATCH(B161,PT_DIFFERENTIATION_NTAR_ID,0))</f>
        <v>#REF!</v>
      </c>
      <c r="H161" s="31"/>
      <c r="I161" s="16"/>
      <c r="J161" s="17"/>
      <c r="K161" s="24"/>
      <c r="L161" s="31" t="s">
        <v>14</v>
      </c>
      <c r="M161" s="19"/>
      <c r="N161" s="12"/>
      <c r="O161" s="12"/>
    </row>
    <row r="162" spans="1:15" s="10" customFormat="1" ht="18.75" hidden="1" customHeight="1">
      <c r="A162" s="15"/>
      <c r="B162" s="15"/>
      <c r="C162" s="9" t="s">
        <v>17</v>
      </c>
      <c r="D162" s="199"/>
      <c r="E162" s="201"/>
      <c r="F162" s="202"/>
      <c r="G162" s="200"/>
      <c r="H162" s="20"/>
      <c r="I162" s="21" t="s">
        <v>16</v>
      </c>
      <c r="J162" s="22"/>
      <c r="K162" s="20"/>
      <c r="L162" s="23"/>
      <c r="M162" s="19"/>
      <c r="N162" s="12"/>
      <c r="O162" s="12"/>
    </row>
    <row r="163" spans="1:15" s="10" customFormat="1" ht="0.75" hidden="1" customHeight="1">
      <c r="A163" s="15"/>
      <c r="B163" s="15"/>
      <c r="C163" s="9" t="s">
        <v>63</v>
      </c>
      <c r="D163" s="199"/>
      <c r="E163" s="201"/>
      <c r="F163" s="202"/>
      <c r="G163" s="35"/>
      <c r="H163" s="20"/>
      <c r="I163" s="21"/>
      <c r="J163" s="22"/>
      <c r="K163" s="20"/>
      <c r="L163" s="23"/>
      <c r="M163" s="19"/>
      <c r="N163" s="12"/>
      <c r="O163" s="12"/>
    </row>
    <row r="164" spans="1:15" s="10" customFormat="1" ht="18.75" hidden="1" customHeight="1">
      <c r="A164" s="15" t="s">
        <v>34</v>
      </c>
      <c r="B164" s="15" t="s">
        <v>35</v>
      </c>
      <c r="C164" s="9"/>
      <c r="D164" s="199"/>
      <c r="E164" s="201"/>
      <c r="F164" s="202" t="e">
        <f>INDEX(PT_DIFFERENTIATION_VTAR,MATCH(A164,PT_DIFFERENTIATION_VTAR_ID,0))</f>
        <v>#REF!</v>
      </c>
      <c r="G164" s="200" t="e">
        <f>INDEX(PT_DIFFERENTIATION_NTAR,MATCH(B164,PT_DIFFERENTIATION_NTAR_ID,0))</f>
        <v>#REF!</v>
      </c>
      <c r="H164" s="31"/>
      <c r="I164" s="16"/>
      <c r="J164" s="17"/>
      <c r="K164" s="24"/>
      <c r="L164" s="31" t="s">
        <v>14</v>
      </c>
      <c r="M164" s="19"/>
      <c r="N164" s="12"/>
      <c r="O164" s="12"/>
    </row>
    <row r="165" spans="1:15" s="10" customFormat="1" ht="18.75" hidden="1" customHeight="1">
      <c r="A165" s="15"/>
      <c r="B165" s="15"/>
      <c r="C165" s="9" t="s">
        <v>17</v>
      </c>
      <c r="D165" s="199"/>
      <c r="E165" s="201"/>
      <c r="F165" s="202"/>
      <c r="G165" s="200"/>
      <c r="H165" s="20"/>
      <c r="I165" s="21" t="s">
        <v>16</v>
      </c>
      <c r="J165" s="22"/>
      <c r="K165" s="20"/>
      <c r="L165" s="23"/>
      <c r="M165" s="19"/>
      <c r="N165" s="12"/>
      <c r="O165" s="12"/>
    </row>
    <row r="166" spans="1:15" s="10" customFormat="1" ht="0.75" hidden="1" customHeight="1">
      <c r="A166" s="15"/>
      <c r="B166" s="15"/>
      <c r="C166" s="9" t="s">
        <v>63</v>
      </c>
      <c r="D166" s="199"/>
      <c r="E166" s="201"/>
      <c r="F166" s="202"/>
      <c r="G166" s="35"/>
      <c r="H166" s="20"/>
      <c r="I166" s="21"/>
      <c r="J166" s="22"/>
      <c r="K166" s="20"/>
      <c r="L166" s="23"/>
      <c r="M166" s="19"/>
      <c r="N166" s="12"/>
      <c r="O166" s="12"/>
    </row>
    <row r="167" spans="1:15" s="10" customFormat="1" ht="18.75" hidden="1" customHeight="1">
      <c r="A167" s="15" t="s">
        <v>36</v>
      </c>
      <c r="B167" s="15" t="s">
        <v>37</v>
      </c>
      <c r="C167" s="9"/>
      <c r="D167" s="199"/>
      <c r="E167" s="201"/>
      <c r="F167" s="202" t="e">
        <f>INDEX(PT_DIFFERENTIATION_VTAR,MATCH(A167,PT_DIFFERENTIATION_VTAR_ID,0))</f>
        <v>#REF!</v>
      </c>
      <c r="G167" s="200" t="e">
        <f>INDEX(PT_DIFFERENTIATION_NTAR,MATCH(B167,PT_DIFFERENTIATION_NTAR_ID,0))</f>
        <v>#REF!</v>
      </c>
      <c r="H167" s="31"/>
      <c r="I167" s="16"/>
      <c r="J167" s="17"/>
      <c r="K167" s="24"/>
      <c r="L167" s="31" t="s">
        <v>14</v>
      </c>
      <c r="M167" s="19"/>
      <c r="N167" s="12"/>
      <c r="O167" s="12"/>
    </row>
    <row r="168" spans="1:15" s="10" customFormat="1" ht="18.75" hidden="1" customHeight="1">
      <c r="A168" s="15"/>
      <c r="B168" s="15"/>
      <c r="C168" s="9" t="s">
        <v>17</v>
      </c>
      <c r="D168" s="199"/>
      <c r="E168" s="201"/>
      <c r="F168" s="202"/>
      <c r="G168" s="200"/>
      <c r="H168" s="20"/>
      <c r="I168" s="21" t="s">
        <v>16</v>
      </c>
      <c r="J168" s="22"/>
      <c r="K168" s="20"/>
      <c r="L168" s="23"/>
      <c r="M168" s="19"/>
      <c r="N168" s="12"/>
      <c r="O168" s="12"/>
    </row>
    <row r="169" spans="1:15" s="10" customFormat="1" ht="0.75" hidden="1" customHeight="1">
      <c r="A169" s="15"/>
      <c r="B169" s="15"/>
      <c r="C169" s="9" t="s">
        <v>63</v>
      </c>
      <c r="D169" s="199"/>
      <c r="E169" s="201"/>
      <c r="F169" s="202"/>
      <c r="G169" s="35"/>
      <c r="H169" s="20"/>
      <c r="I169" s="21"/>
      <c r="J169" s="22"/>
      <c r="K169" s="20"/>
      <c r="L169" s="23"/>
      <c r="M169" s="19"/>
      <c r="N169" s="12"/>
      <c r="O169" s="12"/>
    </row>
    <row r="170" spans="1:15" s="10" customFormat="1" ht="18.75" customHeight="1">
      <c r="A170" s="15" t="s">
        <v>38</v>
      </c>
      <c r="B170" s="15" t="s">
        <v>39</v>
      </c>
      <c r="C170" s="9"/>
      <c r="D170" s="199"/>
      <c r="E170" s="201"/>
      <c r="F170" s="378" t="s">
        <v>124</v>
      </c>
      <c r="G170" s="376" t="s">
        <v>138</v>
      </c>
      <c r="H170" s="31"/>
      <c r="I170" s="16">
        <v>45658</v>
      </c>
      <c r="J170" s="17">
        <v>46022</v>
      </c>
      <c r="K170" s="24">
        <v>595.07000000000005</v>
      </c>
      <c r="L170" s="31" t="s">
        <v>14</v>
      </c>
      <c r="M170" s="19"/>
      <c r="N170" s="12"/>
      <c r="O170" s="12"/>
    </row>
    <row r="171" spans="1:15" s="10" customFormat="1" ht="56.25" customHeight="1">
      <c r="A171" s="15"/>
      <c r="B171" s="15"/>
      <c r="C171" s="9"/>
      <c r="D171" s="223"/>
      <c r="E171" s="234"/>
      <c r="F171" s="379"/>
      <c r="G171" s="377"/>
      <c r="H171" s="7" t="s">
        <v>0</v>
      </c>
      <c r="I171" s="16">
        <v>46023</v>
      </c>
      <c r="J171" s="17">
        <v>46387</v>
      </c>
      <c r="K171" s="24">
        <v>601.02</v>
      </c>
      <c r="L171" s="31" t="s">
        <v>14</v>
      </c>
      <c r="M171" s="19"/>
      <c r="N171" s="12"/>
      <c r="O171" s="12"/>
    </row>
    <row r="172" spans="1:15" s="10" customFormat="1" ht="56.25" customHeight="1">
      <c r="A172" s="15"/>
      <c r="B172" s="15"/>
      <c r="C172" s="9"/>
      <c r="D172" s="223"/>
      <c r="E172" s="234"/>
      <c r="F172" s="379"/>
      <c r="G172" s="377"/>
      <c r="H172" s="7" t="s">
        <v>0</v>
      </c>
      <c r="I172" s="16">
        <v>46388</v>
      </c>
      <c r="J172" s="17">
        <v>46752</v>
      </c>
      <c r="K172" s="24">
        <v>607.03</v>
      </c>
      <c r="L172" s="31" t="s">
        <v>14</v>
      </c>
      <c r="M172" s="19"/>
      <c r="N172" s="12"/>
      <c r="O172" s="12"/>
    </row>
    <row r="173" spans="1:15" s="10" customFormat="1" ht="56.25" customHeight="1">
      <c r="A173" s="15"/>
      <c r="B173" s="15"/>
      <c r="C173" s="9"/>
      <c r="D173" s="223"/>
      <c r="E173" s="234"/>
      <c r="F173" s="379"/>
      <c r="G173" s="377"/>
      <c r="H173" s="7" t="s">
        <v>0</v>
      </c>
      <c r="I173" s="16">
        <v>46753</v>
      </c>
      <c r="J173" s="17">
        <v>47118</v>
      </c>
      <c r="K173" s="24">
        <v>613.1</v>
      </c>
      <c r="L173" s="31" t="s">
        <v>14</v>
      </c>
      <c r="M173" s="19"/>
      <c r="N173" s="12"/>
      <c r="O173" s="12"/>
    </row>
    <row r="174" spans="1:15" s="10" customFormat="1" ht="56.25" customHeight="1">
      <c r="A174" s="15"/>
      <c r="B174" s="15"/>
      <c r="C174" s="9"/>
      <c r="D174" s="223"/>
      <c r="E174" s="234"/>
      <c r="F174" s="379"/>
      <c r="G174" s="377"/>
      <c r="H174" s="7" t="s">
        <v>0</v>
      </c>
      <c r="I174" s="16">
        <v>47119</v>
      </c>
      <c r="J174" s="17">
        <v>47483</v>
      </c>
      <c r="K174" s="24">
        <v>619.23</v>
      </c>
      <c r="L174" s="31" t="s">
        <v>14</v>
      </c>
      <c r="M174" s="19"/>
      <c r="N174" s="12"/>
      <c r="O174" s="12"/>
    </row>
    <row r="175" spans="1:15" s="10" customFormat="1" ht="18.75" customHeight="1">
      <c r="A175" s="15"/>
      <c r="B175" s="15"/>
      <c r="C175" s="9" t="s">
        <v>17</v>
      </c>
      <c r="D175" s="199"/>
      <c r="E175" s="201"/>
      <c r="F175" s="379"/>
      <c r="G175" s="380"/>
      <c r="H175" s="20"/>
      <c r="I175" s="21" t="s">
        <v>16</v>
      </c>
      <c r="J175" s="22"/>
      <c r="K175" s="20"/>
      <c r="L175" s="23"/>
      <c r="M175" s="19"/>
      <c r="N175" s="12"/>
      <c r="O175" s="12"/>
    </row>
    <row r="176" spans="1:15" s="10" customFormat="1" ht="0.75" customHeight="1">
      <c r="A176" s="15"/>
      <c r="B176" s="15"/>
      <c r="C176" s="9" t="s">
        <v>63</v>
      </c>
      <c r="D176" s="199"/>
      <c r="E176" s="201"/>
      <c r="F176" s="190"/>
      <c r="G176" s="35"/>
      <c r="H176" s="20"/>
      <c r="I176" s="21"/>
      <c r="J176" s="22"/>
      <c r="K176" s="20"/>
      <c r="L176" s="23"/>
      <c r="M176" s="19"/>
      <c r="N176" s="12"/>
      <c r="O176" s="12"/>
    </row>
    <row r="177" spans="1:15" s="10" customFormat="1" ht="18.75" hidden="1" customHeight="1">
      <c r="A177" s="15" t="s">
        <v>41</v>
      </c>
      <c r="B177" s="15" t="s">
        <v>42</v>
      </c>
      <c r="C177" s="9"/>
      <c r="D177" s="199"/>
      <c r="E177" s="201"/>
      <c r="F177" s="202" t="e">
        <f>INDEX(PT_DIFFERENTIATION_VTAR,MATCH(A177,PT_DIFFERENTIATION_VTAR_ID,0))</f>
        <v>#REF!</v>
      </c>
      <c r="G177" s="200" t="e">
        <f>INDEX(PT_DIFFERENTIATION_NTAR,MATCH(B177,PT_DIFFERENTIATION_NTAR_ID,0))</f>
        <v>#REF!</v>
      </c>
      <c r="H177" s="31"/>
      <c r="I177" s="16"/>
      <c r="J177" s="17"/>
      <c r="K177" s="24"/>
      <c r="L177" s="31" t="s">
        <v>14</v>
      </c>
      <c r="M177" s="19"/>
      <c r="N177" s="12"/>
      <c r="O177" s="12"/>
    </row>
    <row r="178" spans="1:15" s="10" customFormat="1" ht="18.75" hidden="1" customHeight="1">
      <c r="A178" s="15"/>
      <c r="B178" s="15"/>
      <c r="C178" s="9" t="s">
        <v>17</v>
      </c>
      <c r="D178" s="199"/>
      <c r="E178" s="201"/>
      <c r="F178" s="202"/>
      <c r="G178" s="200"/>
      <c r="H178" s="20"/>
      <c r="I178" s="21" t="s">
        <v>16</v>
      </c>
      <c r="J178" s="22"/>
      <c r="K178" s="20"/>
      <c r="L178" s="23"/>
      <c r="M178" s="19"/>
      <c r="N178" s="12"/>
      <c r="O178" s="12"/>
    </row>
    <row r="179" spans="1:15" s="10" customFormat="1" ht="0.75" hidden="1" customHeight="1">
      <c r="A179" s="15"/>
      <c r="B179" s="15"/>
      <c r="C179" s="9" t="s">
        <v>63</v>
      </c>
      <c r="D179" s="199"/>
      <c r="E179" s="201"/>
      <c r="F179" s="202"/>
      <c r="G179" s="35"/>
      <c r="H179" s="20"/>
      <c r="I179" s="21"/>
      <c r="J179" s="22"/>
      <c r="K179" s="20"/>
      <c r="L179" s="23"/>
      <c r="M179" s="19"/>
      <c r="N179" s="12"/>
      <c r="O179" s="12"/>
    </row>
    <row r="180" spans="1:15" s="10" customFormat="1" ht="18.75" hidden="1" customHeight="1">
      <c r="A180" s="15" t="s">
        <v>43</v>
      </c>
      <c r="B180" s="15" t="s">
        <v>44</v>
      </c>
      <c r="C180" s="9"/>
      <c r="D180" s="199"/>
      <c r="E180" s="201"/>
      <c r="F180" s="202" t="e">
        <f>INDEX(PT_DIFFERENTIATION_VTAR,MATCH(A180,PT_DIFFERENTIATION_VTAR_ID,0))</f>
        <v>#REF!</v>
      </c>
      <c r="G180" s="200" t="e">
        <f>INDEX(PT_DIFFERENTIATION_NTAR,MATCH(B180,PT_DIFFERENTIATION_NTAR_ID,0))</f>
        <v>#REF!</v>
      </c>
      <c r="H180" s="31"/>
      <c r="I180" s="16"/>
      <c r="J180" s="17"/>
      <c r="K180" s="24"/>
      <c r="L180" s="31" t="s">
        <v>14</v>
      </c>
      <c r="M180" s="19"/>
      <c r="N180" s="12"/>
      <c r="O180" s="12"/>
    </row>
    <row r="181" spans="1:15" s="10" customFormat="1" ht="18.75" hidden="1" customHeight="1">
      <c r="A181" s="15"/>
      <c r="B181" s="15"/>
      <c r="C181" s="9" t="s">
        <v>17</v>
      </c>
      <c r="D181" s="199"/>
      <c r="E181" s="201"/>
      <c r="F181" s="202"/>
      <c r="G181" s="200"/>
      <c r="H181" s="20"/>
      <c r="I181" s="21" t="s">
        <v>16</v>
      </c>
      <c r="J181" s="22"/>
      <c r="K181" s="20"/>
      <c r="L181" s="23"/>
      <c r="M181" s="19"/>
      <c r="N181" s="12"/>
      <c r="O181" s="12"/>
    </row>
    <row r="182" spans="1:15" s="10" customFormat="1" ht="0.75" hidden="1" customHeight="1">
      <c r="A182" s="15"/>
      <c r="B182" s="15"/>
      <c r="C182" s="9" t="s">
        <v>63</v>
      </c>
      <c r="D182" s="199"/>
      <c r="E182" s="201"/>
      <c r="F182" s="202"/>
      <c r="G182" s="35"/>
      <c r="H182" s="20"/>
      <c r="I182" s="21"/>
      <c r="J182" s="22"/>
      <c r="K182" s="20"/>
      <c r="L182" s="23"/>
      <c r="M182" s="19"/>
      <c r="N182" s="12"/>
      <c r="O182" s="12"/>
    </row>
    <row r="183" spans="1:15" s="10" customFormat="1" ht="18.75" hidden="1" customHeight="1">
      <c r="A183" s="15" t="s">
        <v>45</v>
      </c>
      <c r="B183" s="15" t="s">
        <v>46</v>
      </c>
      <c r="C183" s="9"/>
      <c r="D183" s="199"/>
      <c r="E183" s="201"/>
      <c r="F183" s="202" t="e">
        <f>INDEX(PT_DIFFERENTIATION_VTAR,MATCH(A183,PT_DIFFERENTIATION_VTAR_ID,0))</f>
        <v>#REF!</v>
      </c>
      <c r="G183" s="200" t="e">
        <f>INDEX(PT_DIFFERENTIATION_NTAR,MATCH(B183,PT_DIFFERENTIATION_NTAR_ID,0))</f>
        <v>#REF!</v>
      </c>
      <c r="H183" s="31"/>
      <c r="I183" s="16"/>
      <c r="J183" s="17"/>
      <c r="K183" s="24"/>
      <c r="L183" s="31" t="s">
        <v>14</v>
      </c>
      <c r="M183" s="19"/>
      <c r="N183" s="12"/>
      <c r="O183" s="12"/>
    </row>
    <row r="184" spans="1:15" s="10" customFormat="1" ht="18.75" hidden="1" customHeight="1">
      <c r="A184" s="15"/>
      <c r="B184" s="15"/>
      <c r="C184" s="9" t="s">
        <v>17</v>
      </c>
      <c r="D184" s="199"/>
      <c r="E184" s="201"/>
      <c r="F184" s="202"/>
      <c r="G184" s="200"/>
      <c r="H184" s="20"/>
      <c r="I184" s="21" t="s">
        <v>16</v>
      </c>
      <c r="J184" s="22"/>
      <c r="K184" s="20"/>
      <c r="L184" s="23"/>
      <c r="M184" s="19"/>
      <c r="N184" s="12"/>
      <c r="O184" s="12"/>
    </row>
    <row r="185" spans="1:15" s="10" customFormat="1" ht="0.75" hidden="1" customHeight="1">
      <c r="A185" s="15"/>
      <c r="B185" s="15"/>
      <c r="C185" s="9" t="s">
        <v>63</v>
      </c>
      <c r="D185" s="199"/>
      <c r="E185" s="201"/>
      <c r="F185" s="202"/>
      <c r="G185" s="35"/>
      <c r="H185" s="20"/>
      <c r="I185" s="21"/>
      <c r="J185" s="22"/>
      <c r="K185" s="20"/>
      <c r="L185" s="23"/>
      <c r="M185" s="19"/>
      <c r="N185" s="12"/>
      <c r="O185" s="12"/>
    </row>
    <row r="186" spans="1:15" s="10" customFormat="1" ht="18.75" customHeight="1">
      <c r="A186" s="15" t="s">
        <v>47</v>
      </c>
      <c r="B186" s="15" t="s">
        <v>48</v>
      </c>
      <c r="C186" s="9"/>
      <c r="D186" s="199"/>
      <c r="E186" s="201"/>
      <c r="F186" s="378" t="s">
        <v>176</v>
      </c>
      <c r="G186" s="376" t="s">
        <v>184</v>
      </c>
      <c r="H186" s="31"/>
      <c r="I186" s="16">
        <v>43328</v>
      </c>
      <c r="J186" s="17">
        <v>46387</v>
      </c>
      <c r="K186" s="24">
        <v>334.62</v>
      </c>
      <c r="L186" s="31" t="s">
        <v>14</v>
      </c>
      <c r="M186" s="19"/>
      <c r="N186" s="12"/>
      <c r="O186" s="12"/>
    </row>
    <row r="187" spans="1:15" s="10" customFormat="1" ht="40.5" customHeight="1">
      <c r="A187" s="15"/>
      <c r="B187" s="15"/>
      <c r="C187" s="9" t="s">
        <v>17</v>
      </c>
      <c r="D187" s="199"/>
      <c r="E187" s="201"/>
      <c r="F187" s="379"/>
      <c r="G187" s="380"/>
      <c r="H187" s="20"/>
      <c r="I187" s="21" t="s">
        <v>16</v>
      </c>
      <c r="J187" s="22"/>
      <c r="K187" s="20"/>
      <c r="L187" s="23"/>
      <c r="M187" s="19"/>
      <c r="N187" s="12"/>
      <c r="O187" s="12"/>
    </row>
    <row r="188" spans="1:15" s="10" customFormat="1" ht="0.75" customHeight="1">
      <c r="A188" s="15"/>
      <c r="B188" s="15"/>
      <c r="C188" s="9" t="s">
        <v>63</v>
      </c>
      <c r="D188" s="199"/>
      <c r="E188" s="201"/>
      <c r="F188" s="190"/>
      <c r="G188" s="35"/>
      <c r="H188" s="20"/>
      <c r="I188" s="21"/>
      <c r="J188" s="22"/>
      <c r="K188" s="20"/>
      <c r="L188" s="23"/>
      <c r="M188" s="19"/>
      <c r="N188" s="12"/>
      <c r="O188" s="12"/>
    </row>
    <row r="189" spans="1:15" s="10" customFormat="1" ht="18.75" hidden="1" customHeight="1">
      <c r="A189" s="15" t="s">
        <v>50</v>
      </c>
      <c r="B189" s="15" t="s">
        <v>51</v>
      </c>
      <c r="C189" s="9"/>
      <c r="D189" s="199"/>
      <c r="E189" s="201"/>
      <c r="F189" s="202" t="e">
        <f>INDEX(PT_DIFFERENTIATION_VTAR,MATCH(A189,PT_DIFFERENTIATION_VTAR_ID,0))</f>
        <v>#REF!</v>
      </c>
      <c r="G189" s="200" t="e">
        <f>INDEX(PT_DIFFERENTIATION_NTAR,MATCH(B189,PT_DIFFERENTIATION_NTAR_ID,0))</f>
        <v>#REF!</v>
      </c>
      <c r="H189" s="31"/>
      <c r="I189" s="16"/>
      <c r="J189" s="17"/>
      <c r="K189" s="24"/>
      <c r="L189" s="31" t="s">
        <v>14</v>
      </c>
      <c r="M189" s="19"/>
      <c r="N189" s="12"/>
      <c r="O189" s="12"/>
    </row>
    <row r="190" spans="1:15" s="10" customFormat="1" ht="18.75" hidden="1" customHeight="1">
      <c r="A190" s="15"/>
      <c r="B190" s="15"/>
      <c r="C190" s="9" t="s">
        <v>17</v>
      </c>
      <c r="D190" s="199"/>
      <c r="E190" s="201"/>
      <c r="F190" s="202"/>
      <c r="G190" s="200"/>
      <c r="H190" s="20"/>
      <c r="I190" s="21" t="s">
        <v>16</v>
      </c>
      <c r="J190" s="22"/>
      <c r="K190" s="20"/>
      <c r="L190" s="23"/>
      <c r="M190" s="19"/>
      <c r="N190" s="12"/>
      <c r="O190" s="12"/>
    </row>
    <row r="191" spans="1:15" s="10" customFormat="1" ht="0.75" hidden="1" customHeight="1">
      <c r="A191" s="15"/>
      <c r="B191" s="15"/>
      <c r="C191" s="9" t="s">
        <v>63</v>
      </c>
      <c r="D191" s="199"/>
      <c r="E191" s="201"/>
      <c r="F191" s="202"/>
      <c r="G191" s="35"/>
      <c r="H191" s="20"/>
      <c r="I191" s="21"/>
      <c r="J191" s="22"/>
      <c r="K191" s="20"/>
      <c r="L191" s="23"/>
      <c r="M191" s="19"/>
      <c r="N191" s="12"/>
      <c r="O191" s="12"/>
    </row>
    <row r="192" spans="1:15" s="10" customFormat="1" ht="18.75" hidden="1" customHeight="1">
      <c r="A192" s="15" t="s">
        <v>52</v>
      </c>
      <c r="B192" s="15" t="s">
        <v>53</v>
      </c>
      <c r="C192" s="9"/>
      <c r="D192" s="199"/>
      <c r="E192" s="201"/>
      <c r="F192" s="202" t="e">
        <f>INDEX(PT_DIFFERENTIATION_VTAR,MATCH(A192,PT_DIFFERENTIATION_VTAR_ID,0))</f>
        <v>#REF!</v>
      </c>
      <c r="G192" s="200" t="e">
        <f>INDEX(PT_DIFFERENTIATION_NTAR,MATCH(B192,PT_DIFFERENTIATION_NTAR_ID,0))</f>
        <v>#REF!</v>
      </c>
      <c r="H192" s="31"/>
      <c r="I192" s="16"/>
      <c r="J192" s="17"/>
      <c r="K192" s="24"/>
      <c r="L192" s="31" t="s">
        <v>14</v>
      </c>
      <c r="M192" s="19"/>
      <c r="N192" s="12"/>
      <c r="O192" s="12"/>
    </row>
    <row r="193" spans="1:15" s="10" customFormat="1" ht="18.75" hidden="1" customHeight="1">
      <c r="A193" s="15"/>
      <c r="B193" s="15"/>
      <c r="C193" s="9" t="s">
        <v>17</v>
      </c>
      <c r="D193" s="199"/>
      <c r="E193" s="201"/>
      <c r="F193" s="202"/>
      <c r="G193" s="200"/>
      <c r="H193" s="20"/>
      <c r="I193" s="21" t="s">
        <v>16</v>
      </c>
      <c r="J193" s="22"/>
      <c r="K193" s="20"/>
      <c r="L193" s="23"/>
      <c r="M193" s="19"/>
      <c r="N193" s="12"/>
      <c r="O193" s="12"/>
    </row>
    <row r="194" spans="1:15" s="10" customFormat="1" ht="0.75" hidden="1" customHeight="1">
      <c r="A194" s="15"/>
      <c r="B194" s="15"/>
      <c r="C194" s="9" t="s">
        <v>63</v>
      </c>
      <c r="D194" s="199"/>
      <c r="E194" s="201"/>
      <c r="F194" s="202"/>
      <c r="G194" s="35"/>
      <c r="H194" s="20"/>
      <c r="I194" s="21"/>
      <c r="J194" s="22"/>
      <c r="K194" s="20"/>
      <c r="L194" s="23"/>
      <c r="M194" s="19"/>
      <c r="N194" s="12"/>
      <c r="O194" s="12"/>
    </row>
    <row r="195" spans="1:15" s="10" customFormat="1" ht="18.75" hidden="1" customHeight="1">
      <c r="A195" s="15" t="s">
        <v>54</v>
      </c>
      <c r="B195" s="15" t="s">
        <v>55</v>
      </c>
      <c r="C195" s="9"/>
      <c r="D195" s="199"/>
      <c r="E195" s="201"/>
      <c r="F195" s="202" t="e">
        <f>INDEX(PT_DIFFERENTIATION_VTAR,MATCH(A195,PT_DIFFERENTIATION_VTAR_ID,0))</f>
        <v>#REF!</v>
      </c>
      <c r="G195" s="200" t="e">
        <f>INDEX(PT_DIFFERENTIATION_NTAR,MATCH(B195,PT_DIFFERENTIATION_NTAR_ID,0))</f>
        <v>#REF!</v>
      </c>
      <c r="H195" s="31"/>
      <c r="I195" s="16"/>
      <c r="J195" s="17"/>
      <c r="K195" s="24"/>
      <c r="L195" s="31" t="s">
        <v>14</v>
      </c>
      <c r="M195" s="19"/>
      <c r="N195" s="12"/>
      <c r="O195" s="12"/>
    </row>
    <row r="196" spans="1:15" s="10" customFormat="1" ht="18.75" hidden="1" customHeight="1">
      <c r="A196" s="15"/>
      <c r="B196" s="15"/>
      <c r="C196" s="9" t="s">
        <v>17</v>
      </c>
      <c r="D196" s="199"/>
      <c r="E196" s="201"/>
      <c r="F196" s="202"/>
      <c r="G196" s="200"/>
      <c r="H196" s="20"/>
      <c r="I196" s="21" t="s">
        <v>16</v>
      </c>
      <c r="J196" s="22"/>
      <c r="K196" s="20"/>
      <c r="L196" s="23"/>
      <c r="M196" s="19"/>
      <c r="N196" s="12"/>
      <c r="O196" s="12"/>
    </row>
    <row r="197" spans="1:15" s="10" customFormat="1" ht="0.75" hidden="1" customHeight="1">
      <c r="A197" s="15"/>
      <c r="B197" s="15"/>
      <c r="C197" s="9" t="s">
        <v>63</v>
      </c>
      <c r="D197" s="199"/>
      <c r="E197" s="201"/>
      <c r="F197" s="202"/>
      <c r="G197" s="35"/>
      <c r="H197" s="20"/>
      <c r="I197" s="21"/>
      <c r="J197" s="22"/>
      <c r="K197" s="20"/>
      <c r="L197" s="23"/>
      <c r="M197" s="19"/>
      <c r="N197" s="12"/>
      <c r="O197" s="12"/>
    </row>
    <row r="198" spans="1:15" s="10" customFormat="1" ht="18.75" hidden="1" customHeight="1">
      <c r="A198" s="15" t="s">
        <v>56</v>
      </c>
      <c r="B198" s="15" t="s">
        <v>57</v>
      </c>
      <c r="C198" s="9"/>
      <c r="D198" s="199"/>
      <c r="E198" s="201"/>
      <c r="F198" s="202" t="e">
        <f>INDEX(PT_DIFFERENTIATION_VTAR,MATCH(A198,PT_DIFFERENTIATION_VTAR_ID,0))</f>
        <v>#REF!</v>
      </c>
      <c r="G198" s="200" t="e">
        <f>INDEX(PT_DIFFERENTIATION_NTAR,MATCH(B198,PT_DIFFERENTIATION_NTAR_ID,0))</f>
        <v>#REF!</v>
      </c>
      <c r="H198" s="31"/>
      <c r="I198" s="16"/>
      <c r="J198" s="17"/>
      <c r="K198" s="24"/>
      <c r="L198" s="31" t="s">
        <v>14</v>
      </c>
      <c r="M198" s="19"/>
      <c r="N198" s="12"/>
      <c r="O198" s="12"/>
    </row>
    <row r="199" spans="1:15" s="10" customFormat="1" ht="18.75" hidden="1" customHeight="1">
      <c r="A199" s="15"/>
      <c r="B199" s="15"/>
      <c r="C199" s="9" t="s">
        <v>17</v>
      </c>
      <c r="D199" s="199"/>
      <c r="E199" s="201"/>
      <c r="F199" s="202"/>
      <c r="G199" s="200"/>
      <c r="H199" s="20"/>
      <c r="I199" s="21" t="s">
        <v>16</v>
      </c>
      <c r="J199" s="22"/>
      <c r="K199" s="20"/>
      <c r="L199" s="23"/>
      <c r="M199" s="19"/>
      <c r="N199" s="12"/>
      <c r="O199" s="12"/>
    </row>
    <row r="200" spans="1:15" s="10" customFormat="1" ht="0.75" hidden="1" customHeight="1">
      <c r="A200" s="15"/>
      <c r="B200" s="15"/>
      <c r="C200" s="9" t="s">
        <v>63</v>
      </c>
      <c r="D200" s="199"/>
      <c r="E200" s="201"/>
      <c r="F200" s="202"/>
      <c r="G200" s="35"/>
      <c r="H200" s="20"/>
      <c r="I200" s="21"/>
      <c r="J200" s="22"/>
      <c r="K200" s="20"/>
      <c r="L200" s="23"/>
      <c r="M200" s="19"/>
      <c r="N200" s="12"/>
      <c r="O200" s="12"/>
    </row>
    <row r="201" spans="1:15" s="10" customFormat="1" ht="18.75" hidden="1" customHeight="1">
      <c r="A201" s="15" t="s">
        <v>58</v>
      </c>
      <c r="B201" s="15" t="s">
        <v>59</v>
      </c>
      <c r="C201" s="9"/>
      <c r="D201" s="199"/>
      <c r="E201" s="201"/>
      <c r="F201" s="202" t="e">
        <f>INDEX(PT_DIFFERENTIATION_VTAR,MATCH(A201,PT_DIFFERENTIATION_VTAR_ID,0))</f>
        <v>#REF!</v>
      </c>
      <c r="G201" s="200" t="e">
        <f>INDEX(PT_DIFFERENTIATION_NTAR,MATCH(B201,PT_DIFFERENTIATION_NTAR_ID,0))</f>
        <v>#REF!</v>
      </c>
      <c r="H201" s="31"/>
      <c r="I201" s="16"/>
      <c r="J201" s="17"/>
      <c r="K201" s="24"/>
      <c r="L201" s="31" t="s">
        <v>14</v>
      </c>
      <c r="M201" s="19"/>
      <c r="N201" s="12"/>
      <c r="O201" s="12"/>
    </row>
    <row r="202" spans="1:15" s="10" customFormat="1" ht="18.75" hidden="1" customHeight="1">
      <c r="A202" s="15"/>
      <c r="B202" s="15"/>
      <c r="C202" s="9" t="s">
        <v>17</v>
      </c>
      <c r="D202" s="199"/>
      <c r="E202" s="201"/>
      <c r="F202" s="202"/>
      <c r="G202" s="200"/>
      <c r="H202" s="20"/>
      <c r="I202" s="21" t="s">
        <v>16</v>
      </c>
      <c r="J202" s="22"/>
      <c r="K202" s="20"/>
      <c r="L202" s="23"/>
      <c r="M202" s="19"/>
      <c r="N202" s="12"/>
      <c r="O202" s="12"/>
    </row>
    <row r="203" spans="1:15" s="10" customFormat="1" ht="0.75" hidden="1" customHeight="1">
      <c r="A203" s="15"/>
      <c r="B203" s="15"/>
      <c r="C203" s="9" t="s">
        <v>63</v>
      </c>
      <c r="D203" s="199"/>
      <c r="E203" s="201"/>
      <c r="F203" s="202"/>
      <c r="G203" s="35"/>
      <c r="H203" s="20"/>
      <c r="I203" s="21"/>
      <c r="J203" s="22"/>
      <c r="K203" s="20"/>
      <c r="L203" s="23"/>
      <c r="M203" s="19"/>
      <c r="N203" s="12"/>
      <c r="O203" s="12"/>
    </row>
    <row r="204" spans="1:15" s="10" customFormat="1" ht="18.75" hidden="1" customHeight="1">
      <c r="A204" s="15" t="s">
        <v>60</v>
      </c>
      <c r="B204" s="15" t="s">
        <v>61</v>
      </c>
      <c r="C204" s="9"/>
      <c r="D204" s="199"/>
      <c r="E204" s="201"/>
      <c r="F204" s="202" t="e">
        <f>INDEX(PT_DIFFERENTIATION_VTAR,MATCH(A204,PT_DIFFERENTIATION_VTAR_ID,0))</f>
        <v>#REF!</v>
      </c>
      <c r="G204" s="200" t="e">
        <f>INDEX(PT_DIFFERENTIATION_NTAR,MATCH(B204,PT_DIFFERENTIATION_NTAR_ID,0))</f>
        <v>#REF!</v>
      </c>
      <c r="H204" s="31"/>
      <c r="I204" s="16"/>
      <c r="J204" s="17"/>
      <c r="K204" s="24"/>
      <c r="L204" s="31" t="s">
        <v>14</v>
      </c>
      <c r="M204" s="19"/>
      <c r="N204" s="12"/>
      <c r="O204" s="12"/>
    </row>
    <row r="205" spans="1:15" s="10" customFormat="1" ht="18.75" hidden="1" customHeight="1">
      <c r="A205" s="15"/>
      <c r="B205" s="15"/>
      <c r="C205" s="9" t="s">
        <v>17</v>
      </c>
      <c r="D205" s="199"/>
      <c r="E205" s="201"/>
      <c r="F205" s="202"/>
      <c r="G205" s="200"/>
      <c r="H205" s="20"/>
      <c r="I205" s="21" t="s">
        <v>16</v>
      </c>
      <c r="J205" s="22"/>
      <c r="K205" s="20"/>
      <c r="L205" s="23"/>
      <c r="M205" s="19"/>
      <c r="N205" s="12"/>
      <c r="O205" s="12"/>
    </row>
    <row r="206" spans="1:15" s="10" customFormat="1" ht="0.75" customHeight="1">
      <c r="A206" s="15"/>
      <c r="B206" s="15"/>
      <c r="C206" s="9" t="s">
        <v>63</v>
      </c>
      <c r="D206" s="199"/>
      <c r="E206" s="201"/>
      <c r="F206" s="202"/>
      <c r="G206" s="35"/>
      <c r="H206" s="20"/>
      <c r="I206" s="21"/>
      <c r="J206" s="22"/>
      <c r="K206" s="20"/>
      <c r="L206" s="23"/>
      <c r="M206" s="19"/>
      <c r="N206" s="12"/>
      <c r="O206" s="12"/>
    </row>
    <row r="207" spans="1:15" ht="26.25" customHeight="1">
      <c r="A207" s="15"/>
      <c r="B207" s="15"/>
      <c r="D207" s="6"/>
      <c r="E207" s="34" t="s">
        <v>64</v>
      </c>
      <c r="F207" s="219" t="str">
        <f>IF(TEMPLATE_SPHERE="HEAT","Размер недополученных доходов регулируемой организацией (при их наличии), исчисленный в соответствии с Основами ценообразования в сфере теплоснабжения,"&amp;" утвержденными постановлением Правительства Российской Федерации от 22 октября 2012 г. N 1075 ""О ценообразовании в сфере теплоснабжения""","Размер недополученных доходов организации холодного водоснабжения (при их наличии), исчисленных в соответствии с Основами ценообразования в сфере водоснабжения и водоотведения")</f>
        <v>Размер недополученных доходов организации холодного водоснабжения (при их наличии), исчисленных в соответствии с Основами ценообразования в сфере водоснабжения и водоотведения</v>
      </c>
      <c r="G207" s="219"/>
      <c r="H207" s="219"/>
      <c r="I207" s="219"/>
      <c r="J207" s="219"/>
      <c r="K207" s="219"/>
      <c r="L207" s="219"/>
      <c r="M207" s="19"/>
    </row>
    <row r="208" spans="1:15" s="10" customFormat="1" ht="60.75" hidden="1" customHeight="1">
      <c r="A208" s="15" t="s">
        <v>12</v>
      </c>
      <c r="B208" s="15" t="s">
        <v>13</v>
      </c>
      <c r="C208" s="9"/>
      <c r="D208" s="199"/>
      <c r="E208" s="201"/>
      <c r="F208" s="202" t="e">
        <f>INDEX(PT_DIFFERENTIATION_VTAR,MATCH(A208,PT_DIFFERENTIATION_VTAR_ID,0))</f>
        <v>#REF!</v>
      </c>
      <c r="G208" s="200" t="e">
        <f>INDEX(PT_DIFFERENTIATION_NTAR,MATCH(B208,PT_DIFFERENTIATION_NTAR_ID,0))</f>
        <v>#REF!</v>
      </c>
      <c r="H208" s="31"/>
      <c r="I208" s="16"/>
      <c r="J208" s="17"/>
      <c r="K208" s="24"/>
      <c r="L208" s="31" t="s">
        <v>14</v>
      </c>
      <c r="M208" s="19"/>
      <c r="N208" s="12"/>
      <c r="O208" s="12"/>
    </row>
    <row r="209" spans="1:15" s="10" customFormat="1" ht="18.75" hidden="1" customHeight="1">
      <c r="A209" s="15"/>
      <c r="B209" s="15"/>
      <c r="C209" s="9" t="s">
        <v>17</v>
      </c>
      <c r="D209" s="199"/>
      <c r="E209" s="201"/>
      <c r="F209" s="202"/>
      <c r="G209" s="200"/>
      <c r="H209" s="20"/>
      <c r="I209" s="21" t="s">
        <v>16</v>
      </c>
      <c r="J209" s="22"/>
      <c r="K209" s="20"/>
      <c r="L209" s="23"/>
      <c r="M209" s="19"/>
      <c r="N209" s="12"/>
      <c r="O209" s="12"/>
    </row>
    <row r="210" spans="1:15" s="10" customFormat="1" ht="0.75" hidden="1" customHeight="1">
      <c r="A210" s="15"/>
      <c r="B210" s="15"/>
      <c r="C210" s="9" t="s">
        <v>63</v>
      </c>
      <c r="D210" s="199"/>
      <c r="E210" s="201"/>
      <c r="F210" s="202"/>
      <c r="G210" s="35"/>
      <c r="H210" s="20"/>
      <c r="I210" s="21"/>
      <c r="J210" s="22"/>
      <c r="K210" s="20"/>
      <c r="L210" s="23"/>
      <c r="M210" s="19"/>
      <c r="N210" s="12"/>
      <c r="O210" s="12"/>
    </row>
    <row r="211" spans="1:15" s="10" customFormat="1" ht="45" hidden="1" customHeight="1">
      <c r="A211" s="15" t="s">
        <v>24</v>
      </c>
      <c r="B211" s="15" t="s">
        <v>25</v>
      </c>
      <c r="C211" s="9"/>
      <c r="D211" s="199"/>
      <c r="E211" s="201"/>
      <c r="F211" s="202" t="e">
        <f>INDEX(PT_DIFFERENTIATION_VTAR,MATCH(A211,PT_DIFFERENTIATION_VTAR_ID,0))</f>
        <v>#REF!</v>
      </c>
      <c r="G211" s="200" t="e">
        <f>INDEX(PT_DIFFERENTIATION_NTAR,MATCH(B211,PT_DIFFERENTIATION_NTAR_ID,0))</f>
        <v>#REF!</v>
      </c>
      <c r="H211" s="31"/>
      <c r="I211" s="16"/>
      <c r="J211" s="17"/>
      <c r="K211" s="24"/>
      <c r="L211" s="31" t="s">
        <v>14</v>
      </c>
      <c r="M211" s="19"/>
      <c r="N211" s="12"/>
      <c r="O211" s="12"/>
    </row>
    <row r="212" spans="1:15" s="10" customFormat="1" ht="18.75" hidden="1" customHeight="1">
      <c r="A212" s="15"/>
      <c r="B212" s="15"/>
      <c r="C212" s="9" t="s">
        <v>17</v>
      </c>
      <c r="D212" s="199"/>
      <c r="E212" s="201"/>
      <c r="F212" s="202"/>
      <c r="G212" s="200"/>
      <c r="H212" s="20"/>
      <c r="I212" s="21" t="s">
        <v>16</v>
      </c>
      <c r="J212" s="22"/>
      <c r="K212" s="20"/>
      <c r="L212" s="23"/>
      <c r="M212" s="19"/>
      <c r="N212" s="12"/>
      <c r="O212" s="12"/>
    </row>
    <row r="213" spans="1:15" s="10" customFormat="1" ht="0.75" hidden="1" customHeight="1">
      <c r="A213" s="15"/>
      <c r="B213" s="15"/>
      <c r="C213" s="9" t="s">
        <v>63</v>
      </c>
      <c r="D213" s="199"/>
      <c r="E213" s="201"/>
      <c r="F213" s="202"/>
      <c r="G213" s="35"/>
      <c r="H213" s="20"/>
      <c r="I213" s="21"/>
      <c r="J213" s="22"/>
      <c r="K213" s="20"/>
      <c r="L213" s="23"/>
      <c r="M213" s="19"/>
      <c r="N213" s="12"/>
      <c r="O213" s="12"/>
    </row>
    <row r="214" spans="1:15" s="10" customFormat="1" ht="45" hidden="1" customHeight="1">
      <c r="A214" s="15" t="s">
        <v>26</v>
      </c>
      <c r="B214" s="15" t="s">
        <v>27</v>
      </c>
      <c r="C214" s="9"/>
      <c r="D214" s="199"/>
      <c r="E214" s="201"/>
      <c r="F214" s="202" t="e">
        <f>INDEX(PT_DIFFERENTIATION_VTAR,MATCH(A214,PT_DIFFERENTIATION_VTAR_ID,0))</f>
        <v>#REF!</v>
      </c>
      <c r="G214" s="200" t="e">
        <f>INDEX(PT_DIFFERENTIATION_NTAR,MATCH(B214,PT_DIFFERENTIATION_NTAR_ID,0))</f>
        <v>#REF!</v>
      </c>
      <c r="H214" s="31"/>
      <c r="I214" s="16"/>
      <c r="J214" s="17"/>
      <c r="K214" s="24"/>
      <c r="L214" s="31" t="s">
        <v>14</v>
      </c>
      <c r="M214" s="19"/>
      <c r="N214" s="12"/>
      <c r="O214" s="12"/>
    </row>
    <row r="215" spans="1:15" s="10" customFormat="1" ht="18.75" hidden="1" customHeight="1">
      <c r="A215" s="15"/>
      <c r="B215" s="15"/>
      <c r="C215" s="9" t="s">
        <v>17</v>
      </c>
      <c r="D215" s="199"/>
      <c r="E215" s="201"/>
      <c r="F215" s="202"/>
      <c r="G215" s="200"/>
      <c r="H215" s="20"/>
      <c r="I215" s="21" t="s">
        <v>16</v>
      </c>
      <c r="J215" s="22"/>
      <c r="K215" s="20"/>
      <c r="L215" s="23"/>
      <c r="M215" s="19"/>
      <c r="N215" s="12"/>
      <c r="O215" s="12"/>
    </row>
    <row r="216" spans="1:15" s="10" customFormat="1" ht="0.75" hidden="1" customHeight="1">
      <c r="A216" s="15"/>
      <c r="B216" s="15"/>
      <c r="C216" s="9" t="s">
        <v>63</v>
      </c>
      <c r="D216" s="199"/>
      <c r="E216" s="201"/>
      <c r="F216" s="202"/>
      <c r="G216" s="35"/>
      <c r="H216" s="20"/>
      <c r="I216" s="21"/>
      <c r="J216" s="22"/>
      <c r="K216" s="20"/>
      <c r="L216" s="23"/>
      <c r="M216" s="19"/>
      <c r="N216" s="12"/>
      <c r="O216" s="12"/>
    </row>
    <row r="217" spans="1:15" s="10" customFormat="1" ht="45" hidden="1" customHeight="1">
      <c r="A217" s="15" t="s">
        <v>28</v>
      </c>
      <c r="B217" s="15" t="s">
        <v>29</v>
      </c>
      <c r="C217" s="9"/>
      <c r="D217" s="199"/>
      <c r="E217" s="201"/>
      <c r="F217" s="202" t="e">
        <f>INDEX(PT_DIFFERENTIATION_VTAR,MATCH(A217,PT_DIFFERENTIATION_VTAR_ID,0))</f>
        <v>#REF!</v>
      </c>
      <c r="G217" s="200" t="e">
        <f>INDEX(PT_DIFFERENTIATION_NTAR,MATCH(B217,PT_DIFFERENTIATION_NTAR_ID,0))</f>
        <v>#REF!</v>
      </c>
      <c r="H217" s="31"/>
      <c r="I217" s="16"/>
      <c r="J217" s="17"/>
      <c r="K217" s="24"/>
      <c r="L217" s="31" t="s">
        <v>14</v>
      </c>
      <c r="M217" s="19"/>
      <c r="N217" s="12"/>
      <c r="O217" s="12"/>
    </row>
    <row r="218" spans="1:15" s="10" customFormat="1" ht="18.75" hidden="1" customHeight="1">
      <c r="A218" s="15"/>
      <c r="B218" s="15"/>
      <c r="C218" s="9" t="s">
        <v>17</v>
      </c>
      <c r="D218" s="199"/>
      <c r="E218" s="201"/>
      <c r="F218" s="202"/>
      <c r="G218" s="200"/>
      <c r="H218" s="20"/>
      <c r="I218" s="21" t="s">
        <v>16</v>
      </c>
      <c r="J218" s="22"/>
      <c r="K218" s="20"/>
      <c r="L218" s="23"/>
      <c r="M218" s="19"/>
      <c r="N218" s="12"/>
      <c r="O218" s="12"/>
    </row>
    <row r="219" spans="1:15" s="10" customFormat="1" ht="0.75" hidden="1" customHeight="1">
      <c r="A219" s="15"/>
      <c r="B219" s="15"/>
      <c r="C219" s="9" t="s">
        <v>63</v>
      </c>
      <c r="D219" s="199"/>
      <c r="E219" s="201"/>
      <c r="F219" s="202"/>
      <c r="G219" s="35"/>
      <c r="H219" s="20"/>
      <c r="I219" s="21"/>
      <c r="J219" s="22"/>
      <c r="K219" s="20"/>
      <c r="L219" s="23"/>
      <c r="M219" s="19"/>
      <c r="N219" s="12"/>
      <c r="O219" s="12"/>
    </row>
    <row r="220" spans="1:15" s="10" customFormat="1" ht="18.75" hidden="1" customHeight="1">
      <c r="A220" s="15" t="s">
        <v>30</v>
      </c>
      <c r="B220" s="15" t="s">
        <v>31</v>
      </c>
      <c r="C220" s="9"/>
      <c r="D220" s="199"/>
      <c r="E220" s="201"/>
      <c r="F220" s="202" t="e">
        <f>INDEX(PT_DIFFERENTIATION_VTAR,MATCH(A220,PT_DIFFERENTIATION_VTAR_ID,0))</f>
        <v>#REF!</v>
      </c>
      <c r="G220" s="200" t="e">
        <f>INDEX(PT_DIFFERENTIATION_NTAR,MATCH(B220,PT_DIFFERENTIATION_NTAR_ID,0))</f>
        <v>#REF!</v>
      </c>
      <c r="H220" s="31"/>
      <c r="I220" s="16"/>
      <c r="J220" s="17"/>
      <c r="K220" s="24"/>
      <c r="L220" s="31" t="s">
        <v>14</v>
      </c>
      <c r="M220" s="19"/>
      <c r="N220" s="12"/>
      <c r="O220" s="12"/>
    </row>
    <row r="221" spans="1:15" s="10" customFormat="1" ht="18.75" hidden="1" customHeight="1">
      <c r="A221" s="15"/>
      <c r="B221" s="15"/>
      <c r="C221" s="9" t="s">
        <v>17</v>
      </c>
      <c r="D221" s="199"/>
      <c r="E221" s="201"/>
      <c r="F221" s="202"/>
      <c r="G221" s="200"/>
      <c r="H221" s="20"/>
      <c r="I221" s="21" t="s">
        <v>16</v>
      </c>
      <c r="J221" s="22"/>
      <c r="K221" s="20"/>
      <c r="L221" s="23"/>
      <c r="M221" s="19"/>
      <c r="N221" s="12"/>
      <c r="O221" s="12"/>
    </row>
    <row r="222" spans="1:15" s="10" customFormat="1" ht="0.75" hidden="1" customHeight="1">
      <c r="A222" s="15"/>
      <c r="B222" s="15"/>
      <c r="C222" s="9" t="s">
        <v>63</v>
      </c>
      <c r="D222" s="199"/>
      <c r="E222" s="201"/>
      <c r="F222" s="202"/>
      <c r="G222" s="35"/>
      <c r="H222" s="20"/>
      <c r="I222" s="21"/>
      <c r="J222" s="22"/>
      <c r="K222" s="20"/>
      <c r="L222" s="23"/>
      <c r="M222" s="19"/>
      <c r="N222" s="12"/>
      <c r="O222" s="12"/>
    </row>
    <row r="223" spans="1:15" s="10" customFormat="1" ht="18.75" hidden="1" customHeight="1">
      <c r="A223" s="15" t="s">
        <v>32</v>
      </c>
      <c r="B223" s="15" t="s">
        <v>33</v>
      </c>
      <c r="C223" s="9"/>
      <c r="D223" s="199"/>
      <c r="E223" s="201"/>
      <c r="F223" s="202" t="e">
        <f>INDEX(PT_DIFFERENTIATION_VTAR,MATCH(A223,PT_DIFFERENTIATION_VTAR_ID,0))</f>
        <v>#REF!</v>
      </c>
      <c r="G223" s="200" t="e">
        <f>INDEX(PT_DIFFERENTIATION_NTAR,MATCH(B223,PT_DIFFERENTIATION_NTAR_ID,0))</f>
        <v>#REF!</v>
      </c>
      <c r="H223" s="31"/>
      <c r="I223" s="16"/>
      <c r="J223" s="17"/>
      <c r="K223" s="24"/>
      <c r="L223" s="31" t="s">
        <v>14</v>
      </c>
      <c r="M223" s="19"/>
      <c r="N223" s="12"/>
      <c r="O223" s="12"/>
    </row>
    <row r="224" spans="1:15" s="10" customFormat="1" ht="18.75" hidden="1" customHeight="1">
      <c r="A224" s="15"/>
      <c r="B224" s="15"/>
      <c r="C224" s="9" t="s">
        <v>17</v>
      </c>
      <c r="D224" s="199"/>
      <c r="E224" s="201"/>
      <c r="F224" s="202"/>
      <c r="G224" s="200"/>
      <c r="H224" s="20"/>
      <c r="I224" s="21" t="s">
        <v>16</v>
      </c>
      <c r="J224" s="22"/>
      <c r="K224" s="20"/>
      <c r="L224" s="23"/>
      <c r="M224" s="19"/>
      <c r="N224" s="12"/>
      <c r="O224" s="12"/>
    </row>
    <row r="225" spans="1:15" s="10" customFormat="1" ht="0.75" hidden="1" customHeight="1">
      <c r="A225" s="15"/>
      <c r="B225" s="15"/>
      <c r="C225" s="9" t="s">
        <v>63</v>
      </c>
      <c r="D225" s="199"/>
      <c r="E225" s="201"/>
      <c r="F225" s="202"/>
      <c r="G225" s="35"/>
      <c r="H225" s="20"/>
      <c r="I225" s="21"/>
      <c r="J225" s="22"/>
      <c r="K225" s="20"/>
      <c r="L225" s="23"/>
      <c r="M225" s="19"/>
      <c r="N225" s="12"/>
      <c r="O225" s="12"/>
    </row>
    <row r="226" spans="1:15" s="10" customFormat="1" ht="18.75" hidden="1" customHeight="1">
      <c r="A226" s="15" t="s">
        <v>34</v>
      </c>
      <c r="B226" s="15" t="s">
        <v>35</v>
      </c>
      <c r="C226" s="9"/>
      <c r="D226" s="199"/>
      <c r="E226" s="201"/>
      <c r="F226" s="202" t="e">
        <f>INDEX(PT_DIFFERENTIATION_VTAR,MATCH(A226,PT_DIFFERENTIATION_VTAR_ID,0))</f>
        <v>#REF!</v>
      </c>
      <c r="G226" s="200" t="e">
        <f>INDEX(PT_DIFFERENTIATION_NTAR,MATCH(B226,PT_DIFFERENTIATION_NTAR_ID,0))</f>
        <v>#REF!</v>
      </c>
      <c r="H226" s="31"/>
      <c r="I226" s="16"/>
      <c r="J226" s="17"/>
      <c r="K226" s="24"/>
      <c r="L226" s="31" t="s">
        <v>14</v>
      </c>
      <c r="M226" s="19"/>
      <c r="N226" s="12"/>
      <c r="O226" s="12"/>
    </row>
    <row r="227" spans="1:15" s="10" customFormat="1" ht="18.75" hidden="1" customHeight="1">
      <c r="A227" s="15"/>
      <c r="B227" s="15"/>
      <c r="C227" s="9" t="s">
        <v>17</v>
      </c>
      <c r="D227" s="199"/>
      <c r="E227" s="201"/>
      <c r="F227" s="202"/>
      <c r="G227" s="200"/>
      <c r="H227" s="20"/>
      <c r="I227" s="21" t="s">
        <v>16</v>
      </c>
      <c r="J227" s="22"/>
      <c r="K227" s="20"/>
      <c r="L227" s="23"/>
      <c r="M227" s="19"/>
      <c r="N227" s="12"/>
      <c r="O227" s="12"/>
    </row>
    <row r="228" spans="1:15" s="10" customFormat="1" ht="0.75" hidden="1" customHeight="1">
      <c r="A228" s="15"/>
      <c r="B228" s="15"/>
      <c r="C228" s="9" t="s">
        <v>63</v>
      </c>
      <c r="D228" s="199"/>
      <c r="E228" s="201"/>
      <c r="F228" s="202"/>
      <c r="G228" s="35"/>
      <c r="H228" s="20"/>
      <c r="I228" s="21"/>
      <c r="J228" s="22"/>
      <c r="K228" s="20"/>
      <c r="L228" s="23"/>
      <c r="M228" s="19"/>
      <c r="N228" s="12"/>
      <c r="O228" s="12"/>
    </row>
    <row r="229" spans="1:15" s="10" customFormat="1" ht="18.75" hidden="1" customHeight="1">
      <c r="A229" s="15" t="s">
        <v>36</v>
      </c>
      <c r="B229" s="15" t="s">
        <v>37</v>
      </c>
      <c r="C229" s="9"/>
      <c r="D229" s="199"/>
      <c r="E229" s="201"/>
      <c r="F229" s="202" t="e">
        <f>INDEX(PT_DIFFERENTIATION_VTAR,MATCH(A229,PT_DIFFERENTIATION_VTAR_ID,0))</f>
        <v>#REF!</v>
      </c>
      <c r="G229" s="200" t="e">
        <f>INDEX(PT_DIFFERENTIATION_NTAR,MATCH(B229,PT_DIFFERENTIATION_NTAR_ID,0))</f>
        <v>#REF!</v>
      </c>
      <c r="H229" s="31"/>
      <c r="I229" s="16"/>
      <c r="J229" s="17"/>
      <c r="K229" s="24"/>
      <c r="L229" s="31" t="s">
        <v>14</v>
      </c>
      <c r="M229" s="19"/>
      <c r="N229" s="12"/>
      <c r="O229" s="12"/>
    </row>
    <row r="230" spans="1:15" s="10" customFormat="1" ht="18.75" hidden="1" customHeight="1">
      <c r="A230" s="15"/>
      <c r="B230" s="15"/>
      <c r="C230" s="9" t="s">
        <v>17</v>
      </c>
      <c r="D230" s="199"/>
      <c r="E230" s="201"/>
      <c r="F230" s="202"/>
      <c r="G230" s="200"/>
      <c r="H230" s="20"/>
      <c r="I230" s="21" t="s">
        <v>16</v>
      </c>
      <c r="J230" s="22"/>
      <c r="K230" s="20"/>
      <c r="L230" s="23"/>
      <c r="M230" s="19"/>
      <c r="N230" s="12"/>
      <c r="O230" s="12"/>
    </row>
    <row r="231" spans="1:15" s="10" customFormat="1" ht="0.75" hidden="1" customHeight="1">
      <c r="A231" s="15"/>
      <c r="B231" s="15"/>
      <c r="C231" s="9" t="s">
        <v>63</v>
      </c>
      <c r="D231" s="199"/>
      <c r="E231" s="201"/>
      <c r="F231" s="202"/>
      <c r="G231" s="35"/>
      <c r="H231" s="20"/>
      <c r="I231" s="21"/>
      <c r="J231" s="22"/>
      <c r="K231" s="20"/>
      <c r="L231" s="23"/>
      <c r="M231" s="19"/>
      <c r="N231" s="12"/>
      <c r="O231" s="12"/>
    </row>
    <row r="232" spans="1:15" s="10" customFormat="1" ht="18.75" customHeight="1">
      <c r="A232" s="15" t="s">
        <v>38</v>
      </c>
      <c r="B232" s="15" t="s">
        <v>39</v>
      </c>
      <c r="C232" s="9"/>
      <c r="D232" s="199"/>
      <c r="E232" s="201"/>
      <c r="F232" s="378" t="s">
        <v>124</v>
      </c>
      <c r="G232" s="376" t="s">
        <v>138</v>
      </c>
      <c r="H232" s="31"/>
      <c r="I232" s="16">
        <v>45658</v>
      </c>
      <c r="J232" s="17">
        <v>46022</v>
      </c>
      <c r="K232" s="24">
        <v>0</v>
      </c>
      <c r="L232" s="31" t="s">
        <v>14</v>
      </c>
      <c r="M232" s="19"/>
      <c r="N232" s="12"/>
      <c r="O232" s="12"/>
    </row>
    <row r="233" spans="1:15" s="10" customFormat="1" ht="18.75" customHeight="1">
      <c r="A233" s="15"/>
      <c r="B233" s="15"/>
      <c r="C233" s="9" t="s">
        <v>17</v>
      </c>
      <c r="D233" s="199"/>
      <c r="E233" s="201"/>
      <c r="F233" s="379"/>
      <c r="G233" s="380"/>
      <c r="H233" s="20"/>
      <c r="I233" s="21" t="s">
        <v>16</v>
      </c>
      <c r="J233" s="22"/>
      <c r="K233" s="20"/>
      <c r="L233" s="23"/>
      <c r="M233" s="19"/>
      <c r="N233" s="12"/>
      <c r="O233" s="12"/>
    </row>
    <row r="234" spans="1:15" s="10" customFormat="1" ht="0.75" customHeight="1">
      <c r="A234" s="15"/>
      <c r="B234" s="15"/>
      <c r="C234" s="9" t="s">
        <v>63</v>
      </c>
      <c r="D234" s="199"/>
      <c r="E234" s="201"/>
      <c r="F234" s="190"/>
      <c r="G234" s="35"/>
      <c r="H234" s="20"/>
      <c r="I234" s="21"/>
      <c r="J234" s="22"/>
      <c r="K234" s="20"/>
      <c r="L234" s="23"/>
      <c r="M234" s="19"/>
      <c r="N234" s="12"/>
      <c r="O234" s="12"/>
    </row>
    <row r="235" spans="1:15" s="10" customFormat="1" ht="18.75" hidden="1" customHeight="1">
      <c r="A235" s="15" t="s">
        <v>41</v>
      </c>
      <c r="B235" s="15" t="s">
        <v>42</v>
      </c>
      <c r="C235" s="9"/>
      <c r="D235" s="199"/>
      <c r="E235" s="201"/>
      <c r="F235" s="202" t="e">
        <f>INDEX(PT_DIFFERENTIATION_VTAR,MATCH(A235,PT_DIFFERENTIATION_VTAR_ID,0))</f>
        <v>#REF!</v>
      </c>
      <c r="G235" s="200" t="e">
        <f>INDEX(PT_DIFFERENTIATION_NTAR,MATCH(B235,PT_DIFFERENTIATION_NTAR_ID,0))</f>
        <v>#REF!</v>
      </c>
      <c r="H235" s="31"/>
      <c r="I235" s="16"/>
      <c r="J235" s="17"/>
      <c r="K235" s="24"/>
      <c r="L235" s="31" t="s">
        <v>14</v>
      </c>
      <c r="M235" s="19"/>
      <c r="N235" s="12"/>
      <c r="O235" s="12"/>
    </row>
    <row r="236" spans="1:15" s="10" customFormat="1" ht="18.75" hidden="1" customHeight="1">
      <c r="A236" s="15"/>
      <c r="B236" s="15"/>
      <c r="C236" s="9" t="s">
        <v>17</v>
      </c>
      <c r="D236" s="199"/>
      <c r="E236" s="201"/>
      <c r="F236" s="202"/>
      <c r="G236" s="200"/>
      <c r="H236" s="20"/>
      <c r="I236" s="21" t="s">
        <v>16</v>
      </c>
      <c r="J236" s="22"/>
      <c r="K236" s="20"/>
      <c r="L236" s="23"/>
      <c r="M236" s="19"/>
      <c r="N236" s="12"/>
      <c r="O236" s="12"/>
    </row>
    <row r="237" spans="1:15" s="10" customFormat="1" ht="0.75" hidden="1" customHeight="1">
      <c r="A237" s="15"/>
      <c r="B237" s="15"/>
      <c r="C237" s="9" t="s">
        <v>63</v>
      </c>
      <c r="D237" s="199"/>
      <c r="E237" s="201"/>
      <c r="F237" s="202"/>
      <c r="G237" s="35"/>
      <c r="H237" s="20"/>
      <c r="I237" s="21"/>
      <c r="J237" s="22"/>
      <c r="K237" s="20"/>
      <c r="L237" s="23"/>
      <c r="M237" s="19"/>
      <c r="N237" s="12"/>
      <c r="O237" s="12"/>
    </row>
    <row r="238" spans="1:15" s="10" customFormat="1" ht="18.75" hidden="1" customHeight="1">
      <c r="A238" s="15" t="s">
        <v>43</v>
      </c>
      <c r="B238" s="15" t="s">
        <v>44</v>
      </c>
      <c r="C238" s="9"/>
      <c r="D238" s="199"/>
      <c r="E238" s="201"/>
      <c r="F238" s="202" t="e">
        <f>INDEX(PT_DIFFERENTIATION_VTAR,MATCH(A238,PT_DIFFERENTIATION_VTAR_ID,0))</f>
        <v>#REF!</v>
      </c>
      <c r="G238" s="200" t="e">
        <f>INDEX(PT_DIFFERENTIATION_NTAR,MATCH(B238,PT_DIFFERENTIATION_NTAR_ID,0))</f>
        <v>#REF!</v>
      </c>
      <c r="H238" s="31"/>
      <c r="I238" s="16"/>
      <c r="J238" s="17"/>
      <c r="K238" s="24"/>
      <c r="L238" s="31" t="s">
        <v>14</v>
      </c>
      <c r="M238" s="19"/>
      <c r="N238" s="12"/>
      <c r="O238" s="12"/>
    </row>
    <row r="239" spans="1:15" s="10" customFormat="1" ht="18.75" hidden="1" customHeight="1">
      <c r="A239" s="15"/>
      <c r="B239" s="15"/>
      <c r="C239" s="9" t="s">
        <v>17</v>
      </c>
      <c r="D239" s="199"/>
      <c r="E239" s="201"/>
      <c r="F239" s="202"/>
      <c r="G239" s="200"/>
      <c r="H239" s="20"/>
      <c r="I239" s="21" t="s">
        <v>16</v>
      </c>
      <c r="J239" s="22"/>
      <c r="K239" s="20"/>
      <c r="L239" s="23"/>
      <c r="M239" s="19"/>
      <c r="N239" s="12"/>
      <c r="O239" s="12"/>
    </row>
    <row r="240" spans="1:15" s="10" customFormat="1" ht="0.75" hidden="1" customHeight="1">
      <c r="A240" s="15"/>
      <c r="B240" s="15"/>
      <c r="C240" s="9" t="s">
        <v>63</v>
      </c>
      <c r="D240" s="199"/>
      <c r="E240" s="201"/>
      <c r="F240" s="202"/>
      <c r="G240" s="35"/>
      <c r="H240" s="20"/>
      <c r="I240" s="21"/>
      <c r="J240" s="22"/>
      <c r="K240" s="20"/>
      <c r="L240" s="23"/>
      <c r="M240" s="19"/>
      <c r="N240" s="12"/>
      <c r="O240" s="12"/>
    </row>
    <row r="241" spans="1:15" s="10" customFormat="1" ht="18.75" hidden="1" customHeight="1">
      <c r="A241" s="15" t="s">
        <v>45</v>
      </c>
      <c r="B241" s="15" t="s">
        <v>46</v>
      </c>
      <c r="C241" s="9"/>
      <c r="D241" s="199"/>
      <c r="E241" s="201"/>
      <c r="F241" s="202" t="e">
        <f>INDEX(PT_DIFFERENTIATION_VTAR,MATCH(A241,PT_DIFFERENTIATION_VTAR_ID,0))</f>
        <v>#REF!</v>
      </c>
      <c r="G241" s="200" t="e">
        <f>INDEX(PT_DIFFERENTIATION_NTAR,MATCH(B241,PT_DIFFERENTIATION_NTAR_ID,0))</f>
        <v>#REF!</v>
      </c>
      <c r="H241" s="31"/>
      <c r="I241" s="16"/>
      <c r="J241" s="17"/>
      <c r="K241" s="24"/>
      <c r="L241" s="31" t="s">
        <v>14</v>
      </c>
      <c r="M241" s="19"/>
      <c r="N241" s="12"/>
      <c r="O241" s="12"/>
    </row>
    <row r="242" spans="1:15" s="10" customFormat="1" ht="18.75" hidden="1" customHeight="1">
      <c r="A242" s="15"/>
      <c r="B242" s="15"/>
      <c r="C242" s="9" t="s">
        <v>17</v>
      </c>
      <c r="D242" s="199"/>
      <c r="E242" s="201"/>
      <c r="F242" s="202"/>
      <c r="G242" s="200"/>
      <c r="H242" s="20"/>
      <c r="I242" s="21" t="s">
        <v>16</v>
      </c>
      <c r="J242" s="22"/>
      <c r="K242" s="20"/>
      <c r="L242" s="23"/>
      <c r="M242" s="19"/>
      <c r="N242" s="12"/>
      <c r="O242" s="12"/>
    </row>
    <row r="243" spans="1:15" s="10" customFormat="1" ht="0.75" hidden="1" customHeight="1">
      <c r="A243" s="15"/>
      <c r="B243" s="15"/>
      <c r="C243" s="9" t="s">
        <v>63</v>
      </c>
      <c r="D243" s="199"/>
      <c r="E243" s="201"/>
      <c r="F243" s="202"/>
      <c r="G243" s="35"/>
      <c r="H243" s="20"/>
      <c r="I243" s="21"/>
      <c r="J243" s="22"/>
      <c r="K243" s="20"/>
      <c r="L243" s="23"/>
      <c r="M243" s="19"/>
      <c r="N243" s="12"/>
      <c r="O243" s="12"/>
    </row>
    <row r="244" spans="1:15" s="10" customFormat="1" ht="18.75" customHeight="1">
      <c r="A244" s="15" t="s">
        <v>47</v>
      </c>
      <c r="B244" s="15" t="s">
        <v>48</v>
      </c>
      <c r="C244" s="9"/>
      <c r="D244" s="199"/>
      <c r="E244" s="201"/>
      <c r="F244" s="378" t="s">
        <v>176</v>
      </c>
      <c r="G244" s="376" t="s">
        <v>184</v>
      </c>
      <c r="H244" s="31"/>
      <c r="I244" s="16">
        <v>43328</v>
      </c>
      <c r="J244" s="17">
        <v>46387</v>
      </c>
      <c r="K244" s="24">
        <v>0</v>
      </c>
      <c r="L244" s="31" t="s">
        <v>14</v>
      </c>
      <c r="M244" s="19"/>
      <c r="N244" s="12"/>
      <c r="O244" s="12"/>
    </row>
    <row r="245" spans="1:15" s="10" customFormat="1" ht="42" customHeight="1">
      <c r="A245" s="15"/>
      <c r="B245" s="15"/>
      <c r="C245" s="9" t="s">
        <v>17</v>
      </c>
      <c r="D245" s="199"/>
      <c r="E245" s="201"/>
      <c r="F245" s="379"/>
      <c r="G245" s="380"/>
      <c r="H245" s="20"/>
      <c r="I245" s="21" t="s">
        <v>16</v>
      </c>
      <c r="J245" s="22"/>
      <c r="K245" s="20"/>
      <c r="L245" s="23"/>
      <c r="M245" s="19"/>
      <c r="N245" s="12"/>
      <c r="O245" s="12"/>
    </row>
    <row r="246" spans="1:15" s="10" customFormat="1" ht="0.75" customHeight="1">
      <c r="A246" s="15"/>
      <c r="B246" s="15"/>
      <c r="C246" s="9" t="s">
        <v>63</v>
      </c>
      <c r="D246" s="199"/>
      <c r="E246" s="201"/>
      <c r="F246" s="190"/>
      <c r="G246" s="35"/>
      <c r="H246" s="20"/>
      <c r="I246" s="21"/>
      <c r="J246" s="22"/>
      <c r="K246" s="20"/>
      <c r="L246" s="23"/>
      <c r="M246" s="19"/>
      <c r="N246" s="12"/>
      <c r="O246" s="12"/>
    </row>
    <row r="247" spans="1:15" s="10" customFormat="1" ht="18.75" hidden="1" customHeight="1">
      <c r="A247" s="15" t="s">
        <v>50</v>
      </c>
      <c r="B247" s="15" t="s">
        <v>51</v>
      </c>
      <c r="C247" s="9"/>
      <c r="D247" s="199"/>
      <c r="E247" s="201"/>
      <c r="F247" s="202" t="e">
        <f>INDEX(PT_DIFFERENTIATION_VTAR,MATCH(A247,PT_DIFFERENTIATION_VTAR_ID,0))</f>
        <v>#REF!</v>
      </c>
      <c r="G247" s="200" t="e">
        <f>INDEX(PT_DIFFERENTIATION_NTAR,MATCH(B247,PT_DIFFERENTIATION_NTAR_ID,0))</f>
        <v>#REF!</v>
      </c>
      <c r="H247" s="31"/>
      <c r="I247" s="16"/>
      <c r="J247" s="17"/>
      <c r="K247" s="24"/>
      <c r="L247" s="31" t="s">
        <v>14</v>
      </c>
      <c r="M247" s="19"/>
      <c r="N247" s="12"/>
      <c r="O247" s="12"/>
    </row>
    <row r="248" spans="1:15" s="10" customFormat="1" ht="18.75" hidden="1" customHeight="1">
      <c r="A248" s="15"/>
      <c r="B248" s="15"/>
      <c r="C248" s="9" t="s">
        <v>17</v>
      </c>
      <c r="D248" s="199"/>
      <c r="E248" s="201"/>
      <c r="F248" s="202"/>
      <c r="G248" s="200"/>
      <c r="H248" s="20"/>
      <c r="I248" s="21" t="s">
        <v>16</v>
      </c>
      <c r="J248" s="22"/>
      <c r="K248" s="20"/>
      <c r="L248" s="23"/>
      <c r="M248" s="19"/>
      <c r="N248" s="12"/>
      <c r="O248" s="12"/>
    </row>
    <row r="249" spans="1:15" s="10" customFormat="1" ht="0.75" hidden="1" customHeight="1">
      <c r="A249" s="15"/>
      <c r="B249" s="15"/>
      <c r="C249" s="9" t="s">
        <v>63</v>
      </c>
      <c r="D249" s="199"/>
      <c r="E249" s="201"/>
      <c r="F249" s="202"/>
      <c r="G249" s="35"/>
      <c r="H249" s="20"/>
      <c r="I249" s="21"/>
      <c r="J249" s="22"/>
      <c r="K249" s="20"/>
      <c r="L249" s="23"/>
      <c r="M249" s="19"/>
      <c r="N249" s="12"/>
      <c r="O249" s="12"/>
    </row>
    <row r="250" spans="1:15" s="10" customFormat="1" ht="18.75" hidden="1" customHeight="1">
      <c r="A250" s="15" t="s">
        <v>52</v>
      </c>
      <c r="B250" s="15" t="s">
        <v>53</v>
      </c>
      <c r="C250" s="9"/>
      <c r="D250" s="199"/>
      <c r="E250" s="201"/>
      <c r="F250" s="202" t="e">
        <f>INDEX(PT_DIFFERENTIATION_VTAR,MATCH(A250,PT_DIFFERENTIATION_VTAR_ID,0))</f>
        <v>#REF!</v>
      </c>
      <c r="G250" s="200" t="e">
        <f>INDEX(PT_DIFFERENTIATION_NTAR,MATCH(B250,PT_DIFFERENTIATION_NTAR_ID,0))</f>
        <v>#REF!</v>
      </c>
      <c r="H250" s="31"/>
      <c r="I250" s="16"/>
      <c r="J250" s="17"/>
      <c r="K250" s="24"/>
      <c r="L250" s="31" t="s">
        <v>14</v>
      </c>
      <c r="M250" s="19"/>
      <c r="N250" s="12"/>
      <c r="O250" s="12"/>
    </row>
    <row r="251" spans="1:15" s="10" customFormat="1" ht="18.75" hidden="1" customHeight="1">
      <c r="A251" s="15"/>
      <c r="B251" s="15"/>
      <c r="C251" s="9" t="s">
        <v>17</v>
      </c>
      <c r="D251" s="199"/>
      <c r="E251" s="201"/>
      <c r="F251" s="202"/>
      <c r="G251" s="200"/>
      <c r="H251" s="20"/>
      <c r="I251" s="21" t="s">
        <v>16</v>
      </c>
      <c r="J251" s="22"/>
      <c r="K251" s="20"/>
      <c r="L251" s="23"/>
      <c r="M251" s="19"/>
      <c r="N251" s="12"/>
      <c r="O251" s="12"/>
    </row>
    <row r="252" spans="1:15" s="10" customFormat="1" ht="0.75" hidden="1" customHeight="1">
      <c r="A252" s="15"/>
      <c r="B252" s="15"/>
      <c r="C252" s="9" t="s">
        <v>63</v>
      </c>
      <c r="D252" s="199"/>
      <c r="E252" s="201"/>
      <c r="F252" s="202"/>
      <c r="G252" s="35"/>
      <c r="H252" s="20"/>
      <c r="I252" s="21"/>
      <c r="J252" s="22"/>
      <c r="K252" s="20"/>
      <c r="L252" s="23"/>
      <c r="M252" s="19"/>
      <c r="N252" s="12"/>
      <c r="O252" s="12"/>
    </row>
    <row r="253" spans="1:15" s="10" customFormat="1" ht="18.75" hidden="1" customHeight="1">
      <c r="A253" s="15" t="s">
        <v>54</v>
      </c>
      <c r="B253" s="15" t="s">
        <v>55</v>
      </c>
      <c r="C253" s="9"/>
      <c r="D253" s="199"/>
      <c r="E253" s="201"/>
      <c r="F253" s="202" t="e">
        <f>INDEX(PT_DIFFERENTIATION_VTAR,MATCH(A253,PT_DIFFERENTIATION_VTAR_ID,0))</f>
        <v>#REF!</v>
      </c>
      <c r="G253" s="200" t="e">
        <f>INDEX(PT_DIFFERENTIATION_NTAR,MATCH(B253,PT_DIFFERENTIATION_NTAR_ID,0))</f>
        <v>#REF!</v>
      </c>
      <c r="H253" s="31"/>
      <c r="I253" s="16"/>
      <c r="J253" s="17"/>
      <c r="K253" s="24"/>
      <c r="L253" s="31" t="s">
        <v>14</v>
      </c>
      <c r="M253" s="19"/>
      <c r="N253" s="12"/>
      <c r="O253" s="12"/>
    </row>
    <row r="254" spans="1:15" s="10" customFormat="1" ht="18.75" hidden="1" customHeight="1">
      <c r="A254" s="15"/>
      <c r="B254" s="15"/>
      <c r="C254" s="9" t="s">
        <v>17</v>
      </c>
      <c r="D254" s="199"/>
      <c r="E254" s="201"/>
      <c r="F254" s="202"/>
      <c r="G254" s="200"/>
      <c r="H254" s="20"/>
      <c r="I254" s="21" t="s">
        <v>16</v>
      </c>
      <c r="J254" s="22"/>
      <c r="K254" s="20"/>
      <c r="L254" s="23"/>
      <c r="M254" s="19"/>
      <c r="N254" s="12"/>
      <c r="O254" s="12"/>
    </row>
    <row r="255" spans="1:15" s="10" customFormat="1" ht="0.75" hidden="1" customHeight="1">
      <c r="A255" s="15"/>
      <c r="B255" s="15"/>
      <c r="C255" s="9" t="s">
        <v>63</v>
      </c>
      <c r="D255" s="199"/>
      <c r="E255" s="201"/>
      <c r="F255" s="202"/>
      <c r="G255" s="35"/>
      <c r="H255" s="20"/>
      <c r="I255" s="21"/>
      <c r="J255" s="22"/>
      <c r="K255" s="20"/>
      <c r="L255" s="23"/>
      <c r="M255" s="19"/>
      <c r="N255" s="12"/>
      <c r="O255" s="12"/>
    </row>
    <row r="256" spans="1:15" s="10" customFormat="1" ht="18.75" hidden="1" customHeight="1">
      <c r="A256" s="15" t="s">
        <v>56</v>
      </c>
      <c r="B256" s="15" t="s">
        <v>57</v>
      </c>
      <c r="C256" s="9"/>
      <c r="D256" s="199"/>
      <c r="E256" s="201"/>
      <c r="F256" s="202" t="e">
        <f>INDEX(PT_DIFFERENTIATION_VTAR,MATCH(A256,PT_DIFFERENTIATION_VTAR_ID,0))</f>
        <v>#REF!</v>
      </c>
      <c r="G256" s="200" t="e">
        <f>INDEX(PT_DIFFERENTIATION_NTAR,MATCH(B256,PT_DIFFERENTIATION_NTAR_ID,0))</f>
        <v>#REF!</v>
      </c>
      <c r="H256" s="31"/>
      <c r="I256" s="16"/>
      <c r="J256" s="17"/>
      <c r="K256" s="24"/>
      <c r="L256" s="31" t="s">
        <v>14</v>
      </c>
      <c r="M256" s="19"/>
      <c r="N256" s="12"/>
      <c r="O256" s="12"/>
    </row>
    <row r="257" spans="1:15" s="10" customFormat="1" ht="18.75" hidden="1" customHeight="1">
      <c r="A257" s="15"/>
      <c r="B257" s="15"/>
      <c r="C257" s="9" t="s">
        <v>17</v>
      </c>
      <c r="D257" s="199"/>
      <c r="E257" s="201"/>
      <c r="F257" s="202"/>
      <c r="G257" s="200"/>
      <c r="H257" s="20"/>
      <c r="I257" s="21" t="s">
        <v>16</v>
      </c>
      <c r="J257" s="22"/>
      <c r="K257" s="20"/>
      <c r="L257" s="23"/>
      <c r="M257" s="19"/>
      <c r="N257" s="12"/>
      <c r="O257" s="12"/>
    </row>
    <row r="258" spans="1:15" s="10" customFormat="1" ht="0.75" hidden="1" customHeight="1">
      <c r="A258" s="15"/>
      <c r="B258" s="15"/>
      <c r="C258" s="9" t="s">
        <v>63</v>
      </c>
      <c r="D258" s="199"/>
      <c r="E258" s="201"/>
      <c r="F258" s="202"/>
      <c r="G258" s="35"/>
      <c r="H258" s="20"/>
      <c r="I258" s="21"/>
      <c r="J258" s="22"/>
      <c r="K258" s="20"/>
      <c r="L258" s="23"/>
      <c r="M258" s="19"/>
      <c r="N258" s="12"/>
      <c r="O258" s="12"/>
    </row>
    <row r="259" spans="1:15" s="10" customFormat="1" ht="18.75" hidden="1" customHeight="1">
      <c r="A259" s="15" t="s">
        <v>58</v>
      </c>
      <c r="B259" s="15" t="s">
        <v>59</v>
      </c>
      <c r="C259" s="9"/>
      <c r="D259" s="199"/>
      <c r="E259" s="201"/>
      <c r="F259" s="202" t="e">
        <f>INDEX(PT_DIFFERENTIATION_VTAR,MATCH(A259,PT_DIFFERENTIATION_VTAR_ID,0))</f>
        <v>#REF!</v>
      </c>
      <c r="G259" s="200" t="e">
        <f>INDEX(PT_DIFFERENTIATION_NTAR,MATCH(B259,PT_DIFFERENTIATION_NTAR_ID,0))</f>
        <v>#REF!</v>
      </c>
      <c r="H259" s="31"/>
      <c r="I259" s="16"/>
      <c r="J259" s="17"/>
      <c r="K259" s="24"/>
      <c r="L259" s="31" t="s">
        <v>14</v>
      </c>
      <c r="M259" s="19"/>
      <c r="N259" s="12"/>
      <c r="O259" s="12"/>
    </row>
    <row r="260" spans="1:15" s="10" customFormat="1" ht="18.75" hidden="1" customHeight="1">
      <c r="A260" s="15"/>
      <c r="B260" s="15"/>
      <c r="C260" s="9" t="s">
        <v>17</v>
      </c>
      <c r="D260" s="199"/>
      <c r="E260" s="201"/>
      <c r="F260" s="202"/>
      <c r="G260" s="200"/>
      <c r="H260" s="20"/>
      <c r="I260" s="21" t="s">
        <v>16</v>
      </c>
      <c r="J260" s="22"/>
      <c r="K260" s="20"/>
      <c r="L260" s="23"/>
      <c r="M260" s="19"/>
      <c r="N260" s="12"/>
      <c r="O260" s="12"/>
    </row>
    <row r="261" spans="1:15" s="10" customFormat="1" ht="0.75" hidden="1" customHeight="1">
      <c r="A261" s="15"/>
      <c r="B261" s="15"/>
      <c r="C261" s="9" t="s">
        <v>63</v>
      </c>
      <c r="D261" s="199"/>
      <c r="E261" s="201"/>
      <c r="F261" s="202"/>
      <c r="G261" s="35"/>
      <c r="H261" s="20"/>
      <c r="I261" s="21"/>
      <c r="J261" s="22"/>
      <c r="K261" s="20"/>
      <c r="L261" s="23"/>
      <c r="M261" s="19"/>
      <c r="N261" s="12"/>
      <c r="O261" s="12"/>
    </row>
    <row r="262" spans="1:15" s="10" customFormat="1" ht="18.75" hidden="1" customHeight="1">
      <c r="A262" s="15" t="s">
        <v>60</v>
      </c>
      <c r="B262" s="15" t="s">
        <v>61</v>
      </c>
      <c r="C262" s="9"/>
      <c r="D262" s="199"/>
      <c r="E262" s="201"/>
      <c r="F262" s="202" t="e">
        <f>INDEX(PT_DIFFERENTIATION_VTAR,MATCH(A262,PT_DIFFERENTIATION_VTAR_ID,0))</f>
        <v>#REF!</v>
      </c>
      <c r="G262" s="200" t="e">
        <f>INDEX(PT_DIFFERENTIATION_NTAR,MATCH(B262,PT_DIFFERENTIATION_NTAR_ID,0))</f>
        <v>#REF!</v>
      </c>
      <c r="H262" s="31"/>
      <c r="I262" s="16"/>
      <c r="J262" s="17"/>
      <c r="K262" s="24"/>
      <c r="L262" s="31" t="s">
        <v>14</v>
      </c>
      <c r="M262" s="19"/>
      <c r="N262" s="12"/>
      <c r="O262" s="12"/>
    </row>
    <row r="263" spans="1:15" s="10" customFormat="1" ht="18.75" hidden="1" customHeight="1">
      <c r="A263" s="15"/>
      <c r="B263" s="15"/>
      <c r="C263" s="9" t="s">
        <v>17</v>
      </c>
      <c r="D263" s="199"/>
      <c r="E263" s="201"/>
      <c r="F263" s="202"/>
      <c r="G263" s="200"/>
      <c r="H263" s="20"/>
      <c r="I263" s="21" t="s">
        <v>16</v>
      </c>
      <c r="J263" s="22"/>
      <c r="K263" s="20"/>
      <c r="L263" s="23"/>
      <c r="M263" s="19"/>
      <c r="N263" s="12"/>
      <c r="O263" s="12"/>
    </row>
    <row r="264" spans="1:15" s="10" customFormat="1" ht="0.75" customHeight="1">
      <c r="A264" s="15"/>
      <c r="B264" s="15"/>
      <c r="C264" s="9" t="s">
        <v>63</v>
      </c>
      <c r="D264" s="199"/>
      <c r="E264" s="201"/>
      <c r="F264" s="202"/>
      <c r="G264" s="35"/>
      <c r="H264" s="20"/>
      <c r="I264" s="21"/>
      <c r="J264" s="22"/>
      <c r="K264" s="20"/>
      <c r="L264" s="23"/>
      <c r="M264" s="19"/>
      <c r="N264" s="12"/>
      <c r="O264" s="12"/>
    </row>
    <row r="265" spans="1:15" ht="25.5" customHeight="1">
      <c r="A265" s="15"/>
      <c r="B265" s="15"/>
      <c r="D265" s="6"/>
      <c r="E265" s="34" t="s">
        <v>65</v>
      </c>
      <c r="F265" s="219" t="str">
        <f>"Размер экономически обоснованных расходов, не учтенных при установлении "&amp;IF(TEMPLATE_SPHERE="HEAT","регулируемых цен (тарифов)","тарифов")&amp;" в предыдущий период регулирования (при их наличии), "&amp;IF(TEMPLATE_SPHERE="HEAT","определенном в соответствии с законодательством в сфере теплоснабжения","определенных в соответствии с Основами ценообразования в сфере водоснабжения и водоотведения")</f>
        <v>Размер экономически обоснованных расходов, не учтенных при установлении тарифов в предыдущий период регулирования (при их наличии), определенных в соответствии с Основами ценообразования в сфере водоснабжения и водоотведения</v>
      </c>
      <c r="G265" s="219"/>
      <c r="H265" s="219"/>
      <c r="I265" s="219"/>
      <c r="J265" s="219"/>
      <c r="K265" s="219"/>
      <c r="L265" s="219"/>
      <c r="M265" s="19"/>
    </row>
    <row r="266" spans="1:15" s="10" customFormat="1" ht="60.75" hidden="1" customHeight="1">
      <c r="A266" s="15" t="s">
        <v>12</v>
      </c>
      <c r="B266" s="15" t="s">
        <v>13</v>
      </c>
      <c r="C266" s="9"/>
      <c r="D266" s="199"/>
      <c r="E266" s="201"/>
      <c r="F266" s="202" t="e">
        <f>INDEX(PT_DIFFERENTIATION_VTAR,MATCH(A266,PT_DIFFERENTIATION_VTAR_ID,0))</f>
        <v>#REF!</v>
      </c>
      <c r="G266" s="200" t="e">
        <f>INDEX(PT_DIFFERENTIATION_NTAR,MATCH(B266,PT_DIFFERENTIATION_NTAR_ID,0))</f>
        <v>#REF!</v>
      </c>
      <c r="H266" s="31"/>
      <c r="I266" s="16"/>
      <c r="J266" s="17"/>
      <c r="K266" s="24"/>
      <c r="L266" s="31" t="s">
        <v>14</v>
      </c>
      <c r="M266" s="19"/>
      <c r="N266" s="12"/>
      <c r="O266" s="12"/>
    </row>
    <row r="267" spans="1:15" s="10" customFormat="1" ht="18.75" hidden="1" customHeight="1">
      <c r="A267" s="15"/>
      <c r="B267" s="15"/>
      <c r="C267" s="9" t="s">
        <v>17</v>
      </c>
      <c r="D267" s="199"/>
      <c r="E267" s="201"/>
      <c r="F267" s="202"/>
      <c r="G267" s="200"/>
      <c r="H267" s="20"/>
      <c r="I267" s="21" t="s">
        <v>16</v>
      </c>
      <c r="J267" s="22"/>
      <c r="K267" s="20"/>
      <c r="L267" s="23"/>
      <c r="M267" s="19"/>
      <c r="N267" s="12"/>
      <c r="O267" s="12"/>
    </row>
    <row r="268" spans="1:15" s="10" customFormat="1" ht="0.75" hidden="1" customHeight="1">
      <c r="A268" s="15"/>
      <c r="B268" s="15"/>
      <c r="C268" s="9" t="s">
        <v>63</v>
      </c>
      <c r="D268" s="199"/>
      <c r="E268" s="201"/>
      <c r="F268" s="202"/>
      <c r="G268" s="35"/>
      <c r="H268" s="20"/>
      <c r="I268" s="21"/>
      <c r="J268" s="22"/>
      <c r="K268" s="20"/>
      <c r="L268" s="23"/>
      <c r="M268" s="19"/>
      <c r="N268" s="12"/>
      <c r="O268" s="12"/>
    </row>
    <row r="269" spans="1:15" s="10" customFormat="1" ht="45" hidden="1" customHeight="1">
      <c r="A269" s="15" t="s">
        <v>24</v>
      </c>
      <c r="B269" s="15" t="s">
        <v>25</v>
      </c>
      <c r="C269" s="9"/>
      <c r="D269" s="199"/>
      <c r="E269" s="201"/>
      <c r="F269" s="202" t="e">
        <f>INDEX(PT_DIFFERENTIATION_VTAR,MATCH(A269,PT_DIFFERENTIATION_VTAR_ID,0))</f>
        <v>#REF!</v>
      </c>
      <c r="G269" s="200" t="e">
        <f>INDEX(PT_DIFFERENTIATION_NTAR,MATCH(B269,PT_DIFFERENTIATION_NTAR_ID,0))</f>
        <v>#REF!</v>
      </c>
      <c r="H269" s="31"/>
      <c r="I269" s="16"/>
      <c r="J269" s="17"/>
      <c r="K269" s="24"/>
      <c r="L269" s="31" t="s">
        <v>14</v>
      </c>
      <c r="M269" s="19"/>
      <c r="N269" s="12"/>
      <c r="O269" s="12"/>
    </row>
    <row r="270" spans="1:15" s="10" customFormat="1" ht="18.75" hidden="1" customHeight="1">
      <c r="A270" s="15"/>
      <c r="B270" s="15"/>
      <c r="C270" s="9" t="s">
        <v>17</v>
      </c>
      <c r="D270" s="199"/>
      <c r="E270" s="201"/>
      <c r="F270" s="202"/>
      <c r="G270" s="200"/>
      <c r="H270" s="20"/>
      <c r="I270" s="21" t="s">
        <v>16</v>
      </c>
      <c r="J270" s="22"/>
      <c r="K270" s="20"/>
      <c r="L270" s="23"/>
      <c r="M270" s="19"/>
      <c r="N270" s="12"/>
      <c r="O270" s="12"/>
    </row>
    <row r="271" spans="1:15" s="10" customFormat="1" ht="0.75" hidden="1" customHeight="1">
      <c r="A271" s="15"/>
      <c r="B271" s="15"/>
      <c r="C271" s="9" t="s">
        <v>63</v>
      </c>
      <c r="D271" s="199"/>
      <c r="E271" s="201"/>
      <c r="F271" s="202"/>
      <c r="G271" s="35"/>
      <c r="H271" s="20"/>
      <c r="I271" s="21"/>
      <c r="J271" s="22"/>
      <c r="K271" s="20"/>
      <c r="L271" s="23"/>
      <c r="M271" s="19"/>
      <c r="N271" s="12"/>
      <c r="O271" s="12"/>
    </row>
    <row r="272" spans="1:15" s="10" customFormat="1" ht="45" hidden="1" customHeight="1">
      <c r="A272" s="15" t="s">
        <v>26</v>
      </c>
      <c r="B272" s="15" t="s">
        <v>27</v>
      </c>
      <c r="C272" s="9"/>
      <c r="D272" s="199"/>
      <c r="E272" s="201"/>
      <c r="F272" s="202" t="e">
        <f>INDEX(PT_DIFFERENTIATION_VTAR,MATCH(A272,PT_DIFFERENTIATION_VTAR_ID,0))</f>
        <v>#REF!</v>
      </c>
      <c r="G272" s="200" t="e">
        <f>INDEX(PT_DIFFERENTIATION_NTAR,MATCH(B272,PT_DIFFERENTIATION_NTAR_ID,0))</f>
        <v>#REF!</v>
      </c>
      <c r="H272" s="31"/>
      <c r="I272" s="16"/>
      <c r="J272" s="17"/>
      <c r="K272" s="24"/>
      <c r="L272" s="31" t="s">
        <v>14</v>
      </c>
      <c r="M272" s="19"/>
      <c r="N272" s="12"/>
      <c r="O272" s="12"/>
    </row>
    <row r="273" spans="1:15" s="10" customFormat="1" ht="18.75" hidden="1" customHeight="1">
      <c r="A273" s="15"/>
      <c r="B273" s="15"/>
      <c r="C273" s="9" t="s">
        <v>17</v>
      </c>
      <c r="D273" s="199"/>
      <c r="E273" s="201"/>
      <c r="F273" s="202"/>
      <c r="G273" s="200"/>
      <c r="H273" s="20"/>
      <c r="I273" s="21" t="s">
        <v>16</v>
      </c>
      <c r="J273" s="22"/>
      <c r="K273" s="20"/>
      <c r="L273" s="23"/>
      <c r="M273" s="19"/>
      <c r="N273" s="12"/>
      <c r="O273" s="12"/>
    </row>
    <row r="274" spans="1:15" s="10" customFormat="1" ht="0.75" hidden="1" customHeight="1">
      <c r="A274" s="15"/>
      <c r="B274" s="15"/>
      <c r="C274" s="9" t="s">
        <v>63</v>
      </c>
      <c r="D274" s="199"/>
      <c r="E274" s="201"/>
      <c r="F274" s="202"/>
      <c r="G274" s="35"/>
      <c r="H274" s="20"/>
      <c r="I274" s="21"/>
      <c r="J274" s="22"/>
      <c r="K274" s="20"/>
      <c r="L274" s="23"/>
      <c r="M274" s="19"/>
      <c r="N274" s="12"/>
      <c r="O274" s="12"/>
    </row>
    <row r="275" spans="1:15" s="10" customFormat="1" ht="45" hidden="1" customHeight="1">
      <c r="A275" s="15" t="s">
        <v>28</v>
      </c>
      <c r="B275" s="15" t="s">
        <v>29</v>
      </c>
      <c r="C275" s="9"/>
      <c r="D275" s="199"/>
      <c r="E275" s="201"/>
      <c r="F275" s="202" t="e">
        <f>INDEX(PT_DIFFERENTIATION_VTAR,MATCH(A275,PT_DIFFERENTIATION_VTAR_ID,0))</f>
        <v>#REF!</v>
      </c>
      <c r="G275" s="200" t="e">
        <f>INDEX(PT_DIFFERENTIATION_NTAR,MATCH(B275,PT_DIFFERENTIATION_NTAR_ID,0))</f>
        <v>#REF!</v>
      </c>
      <c r="H275" s="31"/>
      <c r="I275" s="16"/>
      <c r="J275" s="17"/>
      <c r="K275" s="24"/>
      <c r="L275" s="31" t="s">
        <v>14</v>
      </c>
      <c r="M275" s="19"/>
      <c r="N275" s="12"/>
      <c r="O275" s="12"/>
    </row>
    <row r="276" spans="1:15" s="10" customFormat="1" ht="18.75" hidden="1" customHeight="1">
      <c r="A276" s="15"/>
      <c r="B276" s="15"/>
      <c r="C276" s="9" t="s">
        <v>17</v>
      </c>
      <c r="D276" s="199"/>
      <c r="E276" s="201"/>
      <c r="F276" s="202"/>
      <c r="G276" s="200"/>
      <c r="H276" s="20"/>
      <c r="I276" s="21" t="s">
        <v>16</v>
      </c>
      <c r="J276" s="22"/>
      <c r="K276" s="20"/>
      <c r="L276" s="23"/>
      <c r="M276" s="19"/>
      <c r="N276" s="12"/>
      <c r="O276" s="12"/>
    </row>
    <row r="277" spans="1:15" s="10" customFormat="1" ht="0.75" hidden="1" customHeight="1">
      <c r="A277" s="15"/>
      <c r="B277" s="15"/>
      <c r="C277" s="9" t="s">
        <v>63</v>
      </c>
      <c r="D277" s="199"/>
      <c r="E277" s="201"/>
      <c r="F277" s="202"/>
      <c r="G277" s="35"/>
      <c r="H277" s="20"/>
      <c r="I277" s="21"/>
      <c r="J277" s="22"/>
      <c r="K277" s="20"/>
      <c r="L277" s="23"/>
      <c r="M277" s="19"/>
      <c r="N277" s="12"/>
      <c r="O277" s="12"/>
    </row>
    <row r="278" spans="1:15" s="10" customFormat="1" ht="18.75" hidden="1" customHeight="1">
      <c r="A278" s="15" t="s">
        <v>30</v>
      </c>
      <c r="B278" s="15" t="s">
        <v>31</v>
      </c>
      <c r="C278" s="9"/>
      <c r="D278" s="199"/>
      <c r="E278" s="201"/>
      <c r="F278" s="202" t="e">
        <f>INDEX(PT_DIFFERENTIATION_VTAR,MATCH(A278,PT_DIFFERENTIATION_VTAR_ID,0))</f>
        <v>#REF!</v>
      </c>
      <c r="G278" s="200" t="e">
        <f>INDEX(PT_DIFFERENTIATION_NTAR,MATCH(B278,PT_DIFFERENTIATION_NTAR_ID,0))</f>
        <v>#REF!</v>
      </c>
      <c r="H278" s="31"/>
      <c r="I278" s="16"/>
      <c r="J278" s="17"/>
      <c r="K278" s="24"/>
      <c r="L278" s="31" t="s">
        <v>14</v>
      </c>
      <c r="M278" s="19"/>
      <c r="N278" s="12"/>
      <c r="O278" s="12"/>
    </row>
    <row r="279" spans="1:15" s="10" customFormat="1" ht="18.75" hidden="1" customHeight="1">
      <c r="A279" s="15"/>
      <c r="B279" s="15"/>
      <c r="C279" s="9" t="s">
        <v>17</v>
      </c>
      <c r="D279" s="199"/>
      <c r="E279" s="201"/>
      <c r="F279" s="202"/>
      <c r="G279" s="200"/>
      <c r="H279" s="20"/>
      <c r="I279" s="21" t="s">
        <v>16</v>
      </c>
      <c r="J279" s="22"/>
      <c r="K279" s="20"/>
      <c r="L279" s="23"/>
      <c r="M279" s="19"/>
      <c r="N279" s="12"/>
      <c r="O279" s="12"/>
    </row>
    <row r="280" spans="1:15" s="10" customFormat="1" ht="0.75" hidden="1" customHeight="1">
      <c r="A280" s="15"/>
      <c r="B280" s="15"/>
      <c r="C280" s="9" t="s">
        <v>63</v>
      </c>
      <c r="D280" s="199"/>
      <c r="E280" s="201"/>
      <c r="F280" s="202"/>
      <c r="G280" s="35"/>
      <c r="H280" s="20"/>
      <c r="I280" s="21"/>
      <c r="J280" s="22"/>
      <c r="K280" s="20"/>
      <c r="L280" s="23"/>
      <c r="M280" s="19"/>
      <c r="N280" s="12"/>
      <c r="O280" s="12"/>
    </row>
    <row r="281" spans="1:15" s="10" customFormat="1" ht="18.75" hidden="1" customHeight="1">
      <c r="A281" s="15" t="s">
        <v>32</v>
      </c>
      <c r="B281" s="15" t="s">
        <v>33</v>
      </c>
      <c r="C281" s="9"/>
      <c r="D281" s="199"/>
      <c r="E281" s="201"/>
      <c r="F281" s="202" t="e">
        <f>INDEX(PT_DIFFERENTIATION_VTAR,MATCH(A281,PT_DIFFERENTIATION_VTAR_ID,0))</f>
        <v>#REF!</v>
      </c>
      <c r="G281" s="200" t="e">
        <f>INDEX(PT_DIFFERENTIATION_NTAR,MATCH(B281,PT_DIFFERENTIATION_NTAR_ID,0))</f>
        <v>#REF!</v>
      </c>
      <c r="H281" s="31"/>
      <c r="I281" s="16"/>
      <c r="J281" s="17"/>
      <c r="K281" s="24"/>
      <c r="L281" s="31" t="s">
        <v>14</v>
      </c>
      <c r="M281" s="19"/>
      <c r="N281" s="12"/>
      <c r="O281" s="12"/>
    </row>
    <row r="282" spans="1:15" s="10" customFormat="1" ht="18.75" hidden="1" customHeight="1">
      <c r="A282" s="15"/>
      <c r="B282" s="15"/>
      <c r="C282" s="9" t="s">
        <v>17</v>
      </c>
      <c r="D282" s="199"/>
      <c r="E282" s="201"/>
      <c r="F282" s="202"/>
      <c r="G282" s="200"/>
      <c r="H282" s="20"/>
      <c r="I282" s="21" t="s">
        <v>16</v>
      </c>
      <c r="J282" s="22"/>
      <c r="K282" s="20"/>
      <c r="L282" s="23"/>
      <c r="M282" s="19"/>
      <c r="N282" s="12"/>
      <c r="O282" s="12"/>
    </row>
    <row r="283" spans="1:15" s="10" customFormat="1" ht="0.75" hidden="1" customHeight="1">
      <c r="A283" s="15"/>
      <c r="B283" s="15"/>
      <c r="C283" s="9" t="s">
        <v>63</v>
      </c>
      <c r="D283" s="199"/>
      <c r="E283" s="201"/>
      <c r="F283" s="202"/>
      <c r="G283" s="35"/>
      <c r="H283" s="20"/>
      <c r="I283" s="21"/>
      <c r="J283" s="22"/>
      <c r="K283" s="20"/>
      <c r="L283" s="23"/>
      <c r="M283" s="19"/>
      <c r="N283" s="12"/>
      <c r="O283" s="12"/>
    </row>
    <row r="284" spans="1:15" s="10" customFormat="1" ht="18.75" hidden="1" customHeight="1">
      <c r="A284" s="15" t="s">
        <v>34</v>
      </c>
      <c r="B284" s="15" t="s">
        <v>35</v>
      </c>
      <c r="C284" s="9"/>
      <c r="D284" s="199"/>
      <c r="E284" s="201"/>
      <c r="F284" s="202" t="e">
        <f>INDEX(PT_DIFFERENTIATION_VTAR,MATCH(A284,PT_DIFFERENTIATION_VTAR_ID,0))</f>
        <v>#REF!</v>
      </c>
      <c r="G284" s="200" t="e">
        <f>INDEX(PT_DIFFERENTIATION_NTAR,MATCH(B284,PT_DIFFERENTIATION_NTAR_ID,0))</f>
        <v>#REF!</v>
      </c>
      <c r="H284" s="31"/>
      <c r="I284" s="16"/>
      <c r="J284" s="17"/>
      <c r="K284" s="24"/>
      <c r="L284" s="31" t="s">
        <v>14</v>
      </c>
      <c r="M284" s="19"/>
      <c r="N284" s="12"/>
      <c r="O284" s="12"/>
    </row>
    <row r="285" spans="1:15" s="10" customFormat="1" ht="18.75" hidden="1" customHeight="1">
      <c r="A285" s="15"/>
      <c r="B285" s="15"/>
      <c r="C285" s="9" t="s">
        <v>17</v>
      </c>
      <c r="D285" s="199"/>
      <c r="E285" s="201"/>
      <c r="F285" s="202"/>
      <c r="G285" s="200"/>
      <c r="H285" s="20"/>
      <c r="I285" s="21" t="s">
        <v>16</v>
      </c>
      <c r="J285" s="22"/>
      <c r="K285" s="20"/>
      <c r="L285" s="23"/>
      <c r="M285" s="19"/>
      <c r="N285" s="12"/>
      <c r="O285" s="12"/>
    </row>
    <row r="286" spans="1:15" s="10" customFormat="1" ht="0.75" hidden="1" customHeight="1">
      <c r="A286" s="15"/>
      <c r="B286" s="15"/>
      <c r="C286" s="9" t="s">
        <v>63</v>
      </c>
      <c r="D286" s="199"/>
      <c r="E286" s="201"/>
      <c r="F286" s="202"/>
      <c r="G286" s="35"/>
      <c r="H286" s="20"/>
      <c r="I286" s="21"/>
      <c r="J286" s="22"/>
      <c r="K286" s="20"/>
      <c r="L286" s="23"/>
      <c r="M286" s="19"/>
      <c r="N286" s="12"/>
      <c r="O286" s="12"/>
    </row>
    <row r="287" spans="1:15" s="10" customFormat="1" ht="18.75" hidden="1" customHeight="1">
      <c r="A287" s="15" t="s">
        <v>36</v>
      </c>
      <c r="B287" s="15" t="s">
        <v>37</v>
      </c>
      <c r="C287" s="9"/>
      <c r="D287" s="199"/>
      <c r="E287" s="201"/>
      <c r="F287" s="202" t="e">
        <f>INDEX(PT_DIFFERENTIATION_VTAR,MATCH(A287,PT_DIFFERENTIATION_VTAR_ID,0))</f>
        <v>#REF!</v>
      </c>
      <c r="G287" s="200" t="e">
        <f>INDEX(PT_DIFFERENTIATION_NTAR,MATCH(B287,PT_DIFFERENTIATION_NTAR_ID,0))</f>
        <v>#REF!</v>
      </c>
      <c r="H287" s="31"/>
      <c r="I287" s="16"/>
      <c r="J287" s="17"/>
      <c r="K287" s="24"/>
      <c r="L287" s="31" t="s">
        <v>14</v>
      </c>
      <c r="M287" s="19"/>
      <c r="N287" s="12"/>
      <c r="O287" s="12"/>
    </row>
    <row r="288" spans="1:15" s="10" customFormat="1" ht="18.75" hidden="1" customHeight="1">
      <c r="A288" s="15"/>
      <c r="B288" s="15"/>
      <c r="C288" s="9" t="s">
        <v>17</v>
      </c>
      <c r="D288" s="199"/>
      <c r="E288" s="201"/>
      <c r="F288" s="202"/>
      <c r="G288" s="200"/>
      <c r="H288" s="20"/>
      <c r="I288" s="21" t="s">
        <v>16</v>
      </c>
      <c r="J288" s="22"/>
      <c r="K288" s="20"/>
      <c r="L288" s="23"/>
      <c r="M288" s="19"/>
      <c r="N288" s="12"/>
      <c r="O288" s="12"/>
    </row>
    <row r="289" spans="1:15" s="10" customFormat="1" ht="0.75" hidden="1" customHeight="1">
      <c r="A289" s="15"/>
      <c r="B289" s="15"/>
      <c r="C289" s="9" t="s">
        <v>63</v>
      </c>
      <c r="D289" s="199"/>
      <c r="E289" s="201"/>
      <c r="F289" s="202"/>
      <c r="G289" s="35"/>
      <c r="H289" s="20"/>
      <c r="I289" s="21"/>
      <c r="J289" s="22"/>
      <c r="K289" s="20"/>
      <c r="L289" s="23"/>
      <c r="M289" s="19"/>
      <c r="N289" s="12"/>
      <c r="O289" s="12"/>
    </row>
    <row r="290" spans="1:15" s="10" customFormat="1" ht="18.75" customHeight="1">
      <c r="A290" s="15" t="s">
        <v>38</v>
      </c>
      <c r="B290" s="15" t="s">
        <v>39</v>
      </c>
      <c r="C290" s="9"/>
      <c r="D290" s="199"/>
      <c r="E290" s="201"/>
      <c r="F290" s="378" t="s">
        <v>124</v>
      </c>
      <c r="G290" s="376" t="s">
        <v>138</v>
      </c>
      <c r="H290" s="31"/>
      <c r="I290" s="16">
        <v>45658</v>
      </c>
      <c r="J290" s="17">
        <v>45312.477280092593</v>
      </c>
      <c r="K290" s="24">
        <v>0</v>
      </c>
      <c r="L290" s="31" t="s">
        <v>14</v>
      </c>
      <c r="M290" s="19"/>
      <c r="N290" s="12"/>
      <c r="O290" s="12"/>
    </row>
    <row r="291" spans="1:15" s="10" customFormat="1" ht="18.75" customHeight="1">
      <c r="A291" s="15"/>
      <c r="B291" s="15"/>
      <c r="C291" s="9" t="s">
        <v>17</v>
      </c>
      <c r="D291" s="199"/>
      <c r="E291" s="201"/>
      <c r="F291" s="379"/>
      <c r="G291" s="380"/>
      <c r="H291" s="20"/>
      <c r="I291" s="21" t="s">
        <v>16</v>
      </c>
      <c r="J291" s="22"/>
      <c r="K291" s="20"/>
      <c r="L291" s="23"/>
      <c r="M291" s="19"/>
      <c r="N291" s="12"/>
      <c r="O291" s="12"/>
    </row>
    <row r="292" spans="1:15" s="10" customFormat="1" ht="0.75" customHeight="1">
      <c r="A292" s="15"/>
      <c r="B292" s="15"/>
      <c r="C292" s="9" t="s">
        <v>63</v>
      </c>
      <c r="D292" s="199"/>
      <c r="E292" s="201"/>
      <c r="F292" s="190"/>
      <c r="G292" s="35"/>
      <c r="H292" s="20"/>
      <c r="I292" s="21"/>
      <c r="J292" s="22"/>
      <c r="K292" s="20"/>
      <c r="L292" s="23"/>
      <c r="M292" s="19"/>
      <c r="N292" s="12"/>
      <c r="O292" s="12"/>
    </row>
    <row r="293" spans="1:15" s="10" customFormat="1" ht="18.75" hidden="1" customHeight="1">
      <c r="A293" s="15" t="s">
        <v>41</v>
      </c>
      <c r="B293" s="15" t="s">
        <v>42</v>
      </c>
      <c r="C293" s="9"/>
      <c r="D293" s="199"/>
      <c r="E293" s="201"/>
      <c r="F293" s="202" t="e">
        <f>INDEX(PT_DIFFERENTIATION_VTAR,MATCH(A293,PT_DIFFERENTIATION_VTAR_ID,0))</f>
        <v>#REF!</v>
      </c>
      <c r="G293" s="200" t="e">
        <f>INDEX(PT_DIFFERENTIATION_NTAR,MATCH(B293,PT_DIFFERENTIATION_NTAR_ID,0))</f>
        <v>#REF!</v>
      </c>
      <c r="H293" s="31"/>
      <c r="I293" s="16"/>
      <c r="J293" s="17"/>
      <c r="K293" s="24"/>
      <c r="L293" s="31" t="s">
        <v>14</v>
      </c>
      <c r="M293" s="19"/>
      <c r="N293" s="12"/>
      <c r="O293" s="12"/>
    </row>
    <row r="294" spans="1:15" s="10" customFormat="1" ht="18.75" hidden="1" customHeight="1">
      <c r="A294" s="15"/>
      <c r="B294" s="15"/>
      <c r="C294" s="9" t="s">
        <v>17</v>
      </c>
      <c r="D294" s="199"/>
      <c r="E294" s="201"/>
      <c r="F294" s="202"/>
      <c r="G294" s="200"/>
      <c r="H294" s="20"/>
      <c r="I294" s="21" t="s">
        <v>16</v>
      </c>
      <c r="J294" s="22"/>
      <c r="K294" s="20"/>
      <c r="L294" s="23"/>
      <c r="M294" s="19"/>
      <c r="N294" s="12"/>
      <c r="O294" s="12"/>
    </row>
    <row r="295" spans="1:15" s="10" customFormat="1" ht="0.75" hidden="1" customHeight="1">
      <c r="A295" s="15"/>
      <c r="B295" s="15"/>
      <c r="C295" s="9" t="s">
        <v>63</v>
      </c>
      <c r="D295" s="199"/>
      <c r="E295" s="201"/>
      <c r="F295" s="202"/>
      <c r="G295" s="35"/>
      <c r="H295" s="20"/>
      <c r="I295" s="21"/>
      <c r="J295" s="22"/>
      <c r="K295" s="20"/>
      <c r="L295" s="23"/>
      <c r="M295" s="19"/>
      <c r="N295" s="12"/>
      <c r="O295" s="12"/>
    </row>
    <row r="296" spans="1:15" s="10" customFormat="1" ht="18.75" hidden="1" customHeight="1">
      <c r="A296" s="15" t="s">
        <v>43</v>
      </c>
      <c r="B296" s="15" t="s">
        <v>44</v>
      </c>
      <c r="C296" s="9"/>
      <c r="D296" s="199"/>
      <c r="E296" s="201"/>
      <c r="F296" s="202" t="e">
        <f>INDEX(PT_DIFFERENTIATION_VTAR,MATCH(A296,PT_DIFFERENTIATION_VTAR_ID,0))</f>
        <v>#REF!</v>
      </c>
      <c r="G296" s="200" t="e">
        <f>INDEX(PT_DIFFERENTIATION_NTAR,MATCH(B296,PT_DIFFERENTIATION_NTAR_ID,0))</f>
        <v>#REF!</v>
      </c>
      <c r="H296" s="31"/>
      <c r="I296" s="16"/>
      <c r="J296" s="17"/>
      <c r="K296" s="24"/>
      <c r="L296" s="31" t="s">
        <v>14</v>
      </c>
      <c r="M296" s="19"/>
      <c r="N296" s="12"/>
      <c r="O296" s="12"/>
    </row>
    <row r="297" spans="1:15" s="10" customFormat="1" ht="18.75" hidden="1" customHeight="1">
      <c r="A297" s="15"/>
      <c r="B297" s="15"/>
      <c r="C297" s="9" t="s">
        <v>17</v>
      </c>
      <c r="D297" s="199"/>
      <c r="E297" s="201"/>
      <c r="F297" s="202"/>
      <c r="G297" s="200"/>
      <c r="H297" s="20"/>
      <c r="I297" s="21" t="s">
        <v>16</v>
      </c>
      <c r="J297" s="22"/>
      <c r="K297" s="20"/>
      <c r="L297" s="23"/>
      <c r="M297" s="19"/>
      <c r="N297" s="12"/>
      <c r="O297" s="12"/>
    </row>
    <row r="298" spans="1:15" s="10" customFormat="1" ht="0.75" hidden="1" customHeight="1">
      <c r="A298" s="15"/>
      <c r="B298" s="15"/>
      <c r="C298" s="9" t="s">
        <v>63</v>
      </c>
      <c r="D298" s="199"/>
      <c r="E298" s="201"/>
      <c r="F298" s="202"/>
      <c r="G298" s="35"/>
      <c r="H298" s="20"/>
      <c r="I298" s="21"/>
      <c r="J298" s="22"/>
      <c r="K298" s="20"/>
      <c r="L298" s="23"/>
      <c r="M298" s="19"/>
      <c r="N298" s="12"/>
      <c r="O298" s="12"/>
    </row>
    <row r="299" spans="1:15" s="10" customFormat="1" ht="18.75" hidden="1" customHeight="1">
      <c r="A299" s="15" t="s">
        <v>45</v>
      </c>
      <c r="B299" s="15" t="s">
        <v>46</v>
      </c>
      <c r="C299" s="9"/>
      <c r="D299" s="199"/>
      <c r="E299" s="201"/>
      <c r="F299" s="202" t="e">
        <f>INDEX(PT_DIFFERENTIATION_VTAR,MATCH(A299,PT_DIFFERENTIATION_VTAR_ID,0))</f>
        <v>#REF!</v>
      </c>
      <c r="G299" s="200" t="e">
        <f>INDEX(PT_DIFFERENTIATION_NTAR,MATCH(B299,PT_DIFFERENTIATION_NTAR_ID,0))</f>
        <v>#REF!</v>
      </c>
      <c r="H299" s="31"/>
      <c r="I299" s="16"/>
      <c r="J299" s="17"/>
      <c r="K299" s="24"/>
      <c r="L299" s="31" t="s">
        <v>14</v>
      </c>
      <c r="M299" s="19"/>
      <c r="N299" s="12"/>
      <c r="O299" s="12"/>
    </row>
    <row r="300" spans="1:15" s="10" customFormat="1" ht="18.75" hidden="1" customHeight="1">
      <c r="A300" s="15"/>
      <c r="B300" s="15"/>
      <c r="C300" s="9" t="s">
        <v>17</v>
      </c>
      <c r="D300" s="199"/>
      <c r="E300" s="201"/>
      <c r="F300" s="202"/>
      <c r="G300" s="200"/>
      <c r="H300" s="20"/>
      <c r="I300" s="21" t="s">
        <v>16</v>
      </c>
      <c r="J300" s="22"/>
      <c r="K300" s="20"/>
      <c r="L300" s="23"/>
      <c r="M300" s="19"/>
      <c r="N300" s="12"/>
      <c r="O300" s="12"/>
    </row>
    <row r="301" spans="1:15" s="10" customFormat="1" ht="0.75" hidden="1" customHeight="1">
      <c r="A301" s="15"/>
      <c r="B301" s="15"/>
      <c r="C301" s="9" t="s">
        <v>63</v>
      </c>
      <c r="D301" s="199"/>
      <c r="E301" s="201"/>
      <c r="F301" s="202"/>
      <c r="G301" s="35"/>
      <c r="H301" s="20"/>
      <c r="I301" s="21"/>
      <c r="J301" s="22"/>
      <c r="K301" s="20"/>
      <c r="L301" s="23"/>
      <c r="M301" s="19"/>
      <c r="N301" s="12"/>
      <c r="O301" s="12"/>
    </row>
    <row r="302" spans="1:15" s="10" customFormat="1" ht="18.75" customHeight="1">
      <c r="A302" s="15" t="s">
        <v>47</v>
      </c>
      <c r="B302" s="15" t="s">
        <v>48</v>
      </c>
      <c r="C302" s="9"/>
      <c r="D302" s="199"/>
      <c r="E302" s="201"/>
      <c r="F302" s="378" t="s">
        <v>176</v>
      </c>
      <c r="G302" s="376" t="s">
        <v>184</v>
      </c>
      <c r="H302" s="31"/>
      <c r="I302" s="16">
        <v>43328</v>
      </c>
      <c r="J302" s="17">
        <v>46387</v>
      </c>
      <c r="K302" s="24">
        <v>0</v>
      </c>
      <c r="L302" s="31" t="s">
        <v>14</v>
      </c>
      <c r="M302" s="19"/>
      <c r="N302" s="12"/>
      <c r="O302" s="12"/>
    </row>
    <row r="303" spans="1:15" s="10" customFormat="1" ht="36" customHeight="1">
      <c r="A303" s="15"/>
      <c r="B303" s="15"/>
      <c r="C303" s="9" t="s">
        <v>17</v>
      </c>
      <c r="D303" s="199"/>
      <c r="E303" s="201"/>
      <c r="F303" s="379"/>
      <c r="G303" s="380"/>
      <c r="H303" s="20"/>
      <c r="I303" s="21" t="s">
        <v>16</v>
      </c>
      <c r="J303" s="22"/>
      <c r="K303" s="20"/>
      <c r="L303" s="23"/>
      <c r="M303" s="19"/>
      <c r="N303" s="12"/>
      <c r="O303" s="12"/>
    </row>
    <row r="304" spans="1:15" s="10" customFormat="1" ht="0.75" customHeight="1">
      <c r="A304" s="15"/>
      <c r="B304" s="15"/>
      <c r="C304" s="9" t="s">
        <v>63</v>
      </c>
      <c r="D304" s="199"/>
      <c r="E304" s="201"/>
      <c r="F304" s="190"/>
      <c r="G304" s="35"/>
      <c r="H304" s="20"/>
      <c r="I304" s="21"/>
      <c r="J304" s="22"/>
      <c r="K304" s="20"/>
      <c r="L304" s="23"/>
      <c r="M304" s="19"/>
      <c r="N304" s="12"/>
      <c r="O304" s="12"/>
    </row>
    <row r="305" spans="1:15" s="10" customFormat="1" ht="18.75" hidden="1" customHeight="1">
      <c r="A305" s="15" t="s">
        <v>50</v>
      </c>
      <c r="B305" s="15" t="s">
        <v>51</v>
      </c>
      <c r="C305" s="9"/>
      <c r="D305" s="199"/>
      <c r="E305" s="201"/>
      <c r="F305" s="202" t="e">
        <f>INDEX(PT_DIFFERENTIATION_VTAR,MATCH(A305,PT_DIFFERENTIATION_VTAR_ID,0))</f>
        <v>#REF!</v>
      </c>
      <c r="G305" s="200" t="e">
        <f>INDEX(PT_DIFFERENTIATION_NTAR,MATCH(B305,PT_DIFFERENTIATION_NTAR_ID,0))</f>
        <v>#REF!</v>
      </c>
      <c r="H305" s="31"/>
      <c r="I305" s="16"/>
      <c r="J305" s="17"/>
      <c r="K305" s="24"/>
      <c r="L305" s="31" t="s">
        <v>14</v>
      </c>
      <c r="M305" s="19"/>
      <c r="N305" s="12"/>
      <c r="O305" s="12"/>
    </row>
    <row r="306" spans="1:15" s="10" customFormat="1" ht="18.75" hidden="1" customHeight="1">
      <c r="A306" s="15"/>
      <c r="B306" s="15"/>
      <c r="C306" s="9" t="s">
        <v>17</v>
      </c>
      <c r="D306" s="199"/>
      <c r="E306" s="201"/>
      <c r="F306" s="202"/>
      <c r="G306" s="200"/>
      <c r="H306" s="20"/>
      <c r="I306" s="21" t="s">
        <v>16</v>
      </c>
      <c r="J306" s="22"/>
      <c r="K306" s="20"/>
      <c r="L306" s="23"/>
      <c r="M306" s="19"/>
      <c r="N306" s="12"/>
      <c r="O306" s="12"/>
    </row>
    <row r="307" spans="1:15" s="10" customFormat="1" ht="0.75" hidden="1" customHeight="1">
      <c r="A307" s="15"/>
      <c r="B307" s="15"/>
      <c r="C307" s="9" t="s">
        <v>63</v>
      </c>
      <c r="D307" s="199"/>
      <c r="E307" s="201"/>
      <c r="F307" s="202"/>
      <c r="G307" s="35"/>
      <c r="H307" s="20"/>
      <c r="I307" s="21"/>
      <c r="J307" s="22"/>
      <c r="K307" s="20"/>
      <c r="L307" s="23"/>
      <c r="M307" s="19"/>
      <c r="N307" s="12"/>
      <c r="O307" s="12"/>
    </row>
    <row r="308" spans="1:15" s="10" customFormat="1" ht="18.75" hidden="1" customHeight="1">
      <c r="A308" s="15" t="s">
        <v>52</v>
      </c>
      <c r="B308" s="15" t="s">
        <v>53</v>
      </c>
      <c r="C308" s="9"/>
      <c r="D308" s="199"/>
      <c r="E308" s="201"/>
      <c r="F308" s="202" t="e">
        <f>INDEX(PT_DIFFERENTIATION_VTAR,MATCH(A308,PT_DIFFERENTIATION_VTAR_ID,0))</f>
        <v>#REF!</v>
      </c>
      <c r="G308" s="200" t="e">
        <f>INDEX(PT_DIFFERENTIATION_NTAR,MATCH(B308,PT_DIFFERENTIATION_NTAR_ID,0))</f>
        <v>#REF!</v>
      </c>
      <c r="H308" s="31"/>
      <c r="I308" s="16"/>
      <c r="J308" s="17"/>
      <c r="K308" s="24"/>
      <c r="L308" s="31" t="s">
        <v>14</v>
      </c>
      <c r="M308" s="19"/>
      <c r="N308" s="12"/>
      <c r="O308" s="12"/>
    </row>
    <row r="309" spans="1:15" s="10" customFormat="1" ht="18.75" hidden="1" customHeight="1">
      <c r="A309" s="15"/>
      <c r="B309" s="15"/>
      <c r="C309" s="9" t="s">
        <v>17</v>
      </c>
      <c r="D309" s="199"/>
      <c r="E309" s="201"/>
      <c r="F309" s="202"/>
      <c r="G309" s="200"/>
      <c r="H309" s="20"/>
      <c r="I309" s="21" t="s">
        <v>16</v>
      </c>
      <c r="J309" s="22"/>
      <c r="K309" s="20"/>
      <c r="L309" s="23"/>
      <c r="M309" s="19"/>
      <c r="N309" s="12"/>
      <c r="O309" s="12"/>
    </row>
    <row r="310" spans="1:15" s="10" customFormat="1" ht="0.75" hidden="1" customHeight="1">
      <c r="A310" s="15"/>
      <c r="B310" s="15"/>
      <c r="C310" s="9" t="s">
        <v>63</v>
      </c>
      <c r="D310" s="199"/>
      <c r="E310" s="201"/>
      <c r="F310" s="202"/>
      <c r="G310" s="35"/>
      <c r="H310" s="20"/>
      <c r="I310" s="21"/>
      <c r="J310" s="22"/>
      <c r="K310" s="20"/>
      <c r="L310" s="23"/>
      <c r="M310" s="19"/>
      <c r="N310" s="12"/>
      <c r="O310" s="12"/>
    </row>
    <row r="311" spans="1:15" s="10" customFormat="1" ht="18.75" hidden="1" customHeight="1">
      <c r="A311" s="15" t="s">
        <v>54</v>
      </c>
      <c r="B311" s="15" t="s">
        <v>55</v>
      </c>
      <c r="C311" s="9"/>
      <c r="D311" s="199"/>
      <c r="E311" s="201"/>
      <c r="F311" s="202" t="e">
        <f>INDEX(PT_DIFFERENTIATION_VTAR,MATCH(A311,PT_DIFFERENTIATION_VTAR_ID,0))</f>
        <v>#REF!</v>
      </c>
      <c r="G311" s="200" t="e">
        <f>INDEX(PT_DIFFERENTIATION_NTAR,MATCH(B311,PT_DIFFERENTIATION_NTAR_ID,0))</f>
        <v>#REF!</v>
      </c>
      <c r="H311" s="31"/>
      <c r="I311" s="16"/>
      <c r="J311" s="17"/>
      <c r="K311" s="24"/>
      <c r="L311" s="31" t="s">
        <v>14</v>
      </c>
      <c r="M311" s="19"/>
      <c r="N311" s="12"/>
      <c r="O311" s="12"/>
    </row>
    <row r="312" spans="1:15" s="10" customFormat="1" ht="18.75" hidden="1" customHeight="1">
      <c r="A312" s="15"/>
      <c r="B312" s="15"/>
      <c r="C312" s="9" t="s">
        <v>17</v>
      </c>
      <c r="D312" s="199"/>
      <c r="E312" s="201"/>
      <c r="F312" s="202"/>
      <c r="G312" s="200"/>
      <c r="H312" s="20"/>
      <c r="I312" s="21" t="s">
        <v>16</v>
      </c>
      <c r="J312" s="22"/>
      <c r="K312" s="20"/>
      <c r="L312" s="23"/>
      <c r="M312" s="19"/>
      <c r="N312" s="12"/>
      <c r="O312" s="12"/>
    </row>
    <row r="313" spans="1:15" s="10" customFormat="1" ht="0.75" hidden="1" customHeight="1">
      <c r="A313" s="15"/>
      <c r="B313" s="15"/>
      <c r="C313" s="9" t="s">
        <v>63</v>
      </c>
      <c r="D313" s="199"/>
      <c r="E313" s="201"/>
      <c r="F313" s="202"/>
      <c r="G313" s="35"/>
      <c r="H313" s="20"/>
      <c r="I313" s="21"/>
      <c r="J313" s="22"/>
      <c r="K313" s="20"/>
      <c r="L313" s="23"/>
      <c r="M313" s="19"/>
      <c r="N313" s="12"/>
      <c r="O313" s="12"/>
    </row>
    <row r="314" spans="1:15" s="10" customFormat="1" ht="18.75" hidden="1" customHeight="1">
      <c r="A314" s="15" t="s">
        <v>56</v>
      </c>
      <c r="B314" s="15" t="s">
        <v>57</v>
      </c>
      <c r="C314" s="9"/>
      <c r="D314" s="199"/>
      <c r="E314" s="201"/>
      <c r="F314" s="202" t="e">
        <f>INDEX(PT_DIFFERENTIATION_VTAR,MATCH(A314,PT_DIFFERENTIATION_VTAR_ID,0))</f>
        <v>#REF!</v>
      </c>
      <c r="G314" s="200" t="e">
        <f>INDEX(PT_DIFFERENTIATION_NTAR,MATCH(B314,PT_DIFFERENTIATION_NTAR_ID,0))</f>
        <v>#REF!</v>
      </c>
      <c r="H314" s="31"/>
      <c r="I314" s="16"/>
      <c r="J314" s="17"/>
      <c r="K314" s="24"/>
      <c r="L314" s="31" t="s">
        <v>14</v>
      </c>
      <c r="M314" s="19"/>
      <c r="N314" s="12"/>
      <c r="O314" s="12"/>
    </row>
    <row r="315" spans="1:15" s="10" customFormat="1" ht="18.75" hidden="1" customHeight="1">
      <c r="A315" s="15"/>
      <c r="B315" s="15"/>
      <c r="C315" s="9" t="s">
        <v>17</v>
      </c>
      <c r="D315" s="199"/>
      <c r="E315" s="201"/>
      <c r="F315" s="202"/>
      <c r="G315" s="200"/>
      <c r="H315" s="20"/>
      <c r="I315" s="21" t="s">
        <v>16</v>
      </c>
      <c r="J315" s="22"/>
      <c r="K315" s="20"/>
      <c r="L315" s="23"/>
      <c r="M315" s="19"/>
      <c r="N315" s="12"/>
      <c r="O315" s="12"/>
    </row>
    <row r="316" spans="1:15" s="10" customFormat="1" ht="0.75" hidden="1" customHeight="1">
      <c r="A316" s="15"/>
      <c r="B316" s="15"/>
      <c r="C316" s="9" t="s">
        <v>63</v>
      </c>
      <c r="D316" s="199"/>
      <c r="E316" s="201"/>
      <c r="F316" s="202"/>
      <c r="G316" s="35"/>
      <c r="H316" s="20"/>
      <c r="I316" s="21"/>
      <c r="J316" s="22"/>
      <c r="K316" s="20"/>
      <c r="L316" s="23"/>
      <c r="M316" s="19"/>
      <c r="N316" s="12"/>
      <c r="O316" s="12"/>
    </row>
    <row r="317" spans="1:15" s="10" customFormat="1" ht="18.75" hidden="1" customHeight="1">
      <c r="A317" s="15" t="s">
        <v>58</v>
      </c>
      <c r="B317" s="15" t="s">
        <v>59</v>
      </c>
      <c r="C317" s="9"/>
      <c r="D317" s="199"/>
      <c r="E317" s="201"/>
      <c r="F317" s="202" t="e">
        <f>INDEX(PT_DIFFERENTIATION_VTAR,MATCH(A317,PT_DIFFERENTIATION_VTAR_ID,0))</f>
        <v>#REF!</v>
      </c>
      <c r="G317" s="200" t="e">
        <f>INDEX(PT_DIFFERENTIATION_NTAR,MATCH(B317,PT_DIFFERENTIATION_NTAR_ID,0))</f>
        <v>#REF!</v>
      </c>
      <c r="H317" s="31"/>
      <c r="I317" s="16"/>
      <c r="J317" s="17"/>
      <c r="K317" s="24"/>
      <c r="L317" s="31" t="s">
        <v>14</v>
      </c>
      <c r="M317" s="19"/>
      <c r="N317" s="12"/>
      <c r="O317" s="12"/>
    </row>
    <row r="318" spans="1:15" s="10" customFormat="1" ht="18.75" hidden="1" customHeight="1">
      <c r="A318" s="15"/>
      <c r="B318" s="15"/>
      <c r="C318" s="9" t="s">
        <v>17</v>
      </c>
      <c r="D318" s="199"/>
      <c r="E318" s="201"/>
      <c r="F318" s="202"/>
      <c r="G318" s="200"/>
      <c r="H318" s="20"/>
      <c r="I318" s="21" t="s">
        <v>16</v>
      </c>
      <c r="J318" s="22"/>
      <c r="K318" s="20"/>
      <c r="L318" s="23"/>
      <c r="M318" s="19"/>
      <c r="N318" s="12"/>
      <c r="O318" s="12"/>
    </row>
    <row r="319" spans="1:15" s="10" customFormat="1" ht="0.75" hidden="1" customHeight="1">
      <c r="A319" s="15"/>
      <c r="B319" s="15"/>
      <c r="C319" s="9" t="s">
        <v>63</v>
      </c>
      <c r="D319" s="199"/>
      <c r="E319" s="201"/>
      <c r="F319" s="202"/>
      <c r="G319" s="35"/>
      <c r="H319" s="20"/>
      <c r="I319" s="21"/>
      <c r="J319" s="22"/>
      <c r="K319" s="20"/>
      <c r="L319" s="23"/>
      <c r="M319" s="19"/>
      <c r="N319" s="12"/>
      <c r="O319" s="12"/>
    </row>
    <row r="320" spans="1:15" s="10" customFormat="1" ht="18.75" hidden="1" customHeight="1">
      <c r="A320" s="15" t="s">
        <v>60</v>
      </c>
      <c r="B320" s="15" t="s">
        <v>61</v>
      </c>
      <c r="C320" s="9"/>
      <c r="D320" s="199"/>
      <c r="E320" s="201"/>
      <c r="F320" s="202" t="e">
        <f>INDEX(PT_DIFFERENTIATION_VTAR,MATCH(A320,PT_DIFFERENTIATION_VTAR_ID,0))</f>
        <v>#REF!</v>
      </c>
      <c r="G320" s="200" t="e">
        <f>INDEX(PT_DIFFERENTIATION_NTAR,MATCH(B320,PT_DIFFERENTIATION_NTAR_ID,0))</f>
        <v>#REF!</v>
      </c>
      <c r="H320" s="31"/>
      <c r="I320" s="16"/>
      <c r="J320" s="17"/>
      <c r="K320" s="24"/>
      <c r="L320" s="31" t="s">
        <v>14</v>
      </c>
      <c r="M320" s="19"/>
      <c r="N320" s="12"/>
      <c r="O320" s="12"/>
    </row>
    <row r="321" spans="1:15" s="10" customFormat="1" ht="18.75" hidden="1" customHeight="1">
      <c r="A321" s="15"/>
      <c r="B321" s="15"/>
      <c r="C321" s="9" t="s">
        <v>17</v>
      </c>
      <c r="D321" s="199"/>
      <c r="E321" s="201"/>
      <c r="F321" s="202"/>
      <c r="G321" s="200"/>
      <c r="H321" s="20"/>
      <c r="I321" s="21" t="s">
        <v>16</v>
      </c>
      <c r="J321" s="22"/>
      <c r="K321" s="20"/>
      <c r="L321" s="23"/>
      <c r="M321" s="19"/>
      <c r="N321" s="12"/>
      <c r="O321" s="12"/>
    </row>
    <row r="322" spans="1:15" s="10" customFormat="1" ht="0.75" customHeight="1">
      <c r="A322" s="15"/>
      <c r="B322" s="15"/>
      <c r="C322" s="9" t="s">
        <v>63</v>
      </c>
      <c r="D322" s="199"/>
      <c r="E322" s="201"/>
      <c r="F322" s="202"/>
      <c r="G322" s="35"/>
      <c r="H322" s="20"/>
      <c r="I322" s="21"/>
      <c r="J322" s="22"/>
      <c r="K322" s="20"/>
      <c r="L322" s="23"/>
      <c r="M322" s="19"/>
      <c r="N322" s="12"/>
      <c r="O322" s="12"/>
    </row>
    <row r="323" spans="1:15" s="15" customFormat="1" ht="3" customHeight="1">
      <c r="E323" s="40"/>
      <c r="F323" s="40"/>
      <c r="G323" s="40"/>
      <c r="H323" s="40"/>
      <c r="I323" s="40"/>
      <c r="J323" s="40"/>
      <c r="K323" s="40"/>
      <c r="L323" s="40"/>
      <c r="N323" s="41"/>
      <c r="O323" s="41"/>
    </row>
    <row r="324" spans="1:15" ht="24.75" customHeight="1">
      <c r="E324" s="42"/>
      <c r="F324" s="235"/>
      <c r="G324" s="235"/>
      <c r="H324" s="235"/>
      <c r="I324" s="235"/>
      <c r="J324" s="235"/>
      <c r="K324" s="235"/>
      <c r="L324" s="235"/>
    </row>
  </sheetData>
  <mergeCells count="402">
    <mergeCell ref="D320:D322"/>
    <mergeCell ref="E320:E322"/>
    <mergeCell ref="F320:F322"/>
    <mergeCell ref="G320:G321"/>
    <mergeCell ref="F324:L324"/>
    <mergeCell ref="D314:D316"/>
    <mergeCell ref="E314:E316"/>
    <mergeCell ref="F314:F316"/>
    <mergeCell ref="G314:G315"/>
    <mergeCell ref="D317:D319"/>
    <mergeCell ref="E317:E319"/>
    <mergeCell ref="F317:F319"/>
    <mergeCell ref="G317:G318"/>
    <mergeCell ref="D308:D310"/>
    <mergeCell ref="E308:E310"/>
    <mergeCell ref="F308:F310"/>
    <mergeCell ref="G308:G309"/>
    <mergeCell ref="D311:D313"/>
    <mergeCell ref="E311:E313"/>
    <mergeCell ref="F311:F313"/>
    <mergeCell ref="G311:G312"/>
    <mergeCell ref="D302:D304"/>
    <mergeCell ref="E302:E304"/>
    <mergeCell ref="G302:G303"/>
    <mergeCell ref="D305:D307"/>
    <mergeCell ref="E305:E307"/>
    <mergeCell ref="F305:F307"/>
    <mergeCell ref="G305:G306"/>
    <mergeCell ref="F302:F303"/>
    <mergeCell ref="D296:D298"/>
    <mergeCell ref="E296:E298"/>
    <mergeCell ref="F296:F298"/>
    <mergeCell ref="G296:G297"/>
    <mergeCell ref="D299:D301"/>
    <mergeCell ref="E299:E301"/>
    <mergeCell ref="F299:F301"/>
    <mergeCell ref="G299:G300"/>
    <mergeCell ref="D290:D292"/>
    <mergeCell ref="E290:E292"/>
    <mergeCell ref="G290:G291"/>
    <mergeCell ref="D293:D295"/>
    <mergeCell ref="E293:E295"/>
    <mergeCell ref="F293:F295"/>
    <mergeCell ref="G293:G294"/>
    <mergeCell ref="F290:F291"/>
    <mergeCell ref="D284:D286"/>
    <mergeCell ref="E284:E286"/>
    <mergeCell ref="F284:F286"/>
    <mergeCell ref="G284:G285"/>
    <mergeCell ref="D287:D289"/>
    <mergeCell ref="E287:E289"/>
    <mergeCell ref="F287:F289"/>
    <mergeCell ref="G287:G288"/>
    <mergeCell ref="D278:D280"/>
    <mergeCell ref="E278:E280"/>
    <mergeCell ref="F278:F280"/>
    <mergeCell ref="G278:G279"/>
    <mergeCell ref="D281:D283"/>
    <mergeCell ref="E281:E283"/>
    <mergeCell ref="F281:F283"/>
    <mergeCell ref="G281:G282"/>
    <mergeCell ref="D272:D274"/>
    <mergeCell ref="E272:E274"/>
    <mergeCell ref="F272:F274"/>
    <mergeCell ref="G272:G273"/>
    <mergeCell ref="D275:D277"/>
    <mergeCell ref="E275:E277"/>
    <mergeCell ref="F275:F277"/>
    <mergeCell ref="G275:G276"/>
    <mergeCell ref="F265:L265"/>
    <mergeCell ref="D266:D268"/>
    <mergeCell ref="E266:E268"/>
    <mergeCell ref="F266:F268"/>
    <mergeCell ref="G266:G267"/>
    <mergeCell ref="D269:D271"/>
    <mergeCell ref="E269:E271"/>
    <mergeCell ref="F269:F271"/>
    <mergeCell ref="G269:G270"/>
    <mergeCell ref="D259:D261"/>
    <mergeCell ref="E259:E261"/>
    <mergeCell ref="F259:F261"/>
    <mergeCell ref="G259:G260"/>
    <mergeCell ref="D262:D264"/>
    <mergeCell ref="E262:E264"/>
    <mergeCell ref="F262:F264"/>
    <mergeCell ref="G262:G263"/>
    <mergeCell ref="D253:D255"/>
    <mergeCell ref="E253:E255"/>
    <mergeCell ref="F253:F255"/>
    <mergeCell ref="G253:G254"/>
    <mergeCell ref="D256:D258"/>
    <mergeCell ref="E256:E258"/>
    <mergeCell ref="F256:F258"/>
    <mergeCell ref="G256:G257"/>
    <mergeCell ref="D247:D249"/>
    <mergeCell ref="E247:E249"/>
    <mergeCell ref="F247:F249"/>
    <mergeCell ref="G247:G248"/>
    <mergeCell ref="D250:D252"/>
    <mergeCell ref="E250:E252"/>
    <mergeCell ref="F250:F252"/>
    <mergeCell ref="G250:G251"/>
    <mergeCell ref="D241:D243"/>
    <mergeCell ref="E241:E243"/>
    <mergeCell ref="F241:F243"/>
    <mergeCell ref="G241:G242"/>
    <mergeCell ref="D244:D246"/>
    <mergeCell ref="E244:E246"/>
    <mergeCell ref="G244:G245"/>
    <mergeCell ref="F244:F245"/>
    <mergeCell ref="D235:D237"/>
    <mergeCell ref="E235:E237"/>
    <mergeCell ref="F235:F237"/>
    <mergeCell ref="G235:G236"/>
    <mergeCell ref="D238:D240"/>
    <mergeCell ref="E238:E240"/>
    <mergeCell ref="F238:F240"/>
    <mergeCell ref="G238:G239"/>
    <mergeCell ref="D229:D231"/>
    <mergeCell ref="E229:E231"/>
    <mergeCell ref="F229:F231"/>
    <mergeCell ref="G229:G230"/>
    <mergeCell ref="D232:D234"/>
    <mergeCell ref="E232:E234"/>
    <mergeCell ref="G232:G233"/>
    <mergeCell ref="F232:F233"/>
    <mergeCell ref="D223:D225"/>
    <mergeCell ref="E223:E225"/>
    <mergeCell ref="F223:F225"/>
    <mergeCell ref="G223:G224"/>
    <mergeCell ref="D226:D228"/>
    <mergeCell ref="E226:E228"/>
    <mergeCell ref="F226:F228"/>
    <mergeCell ref="G226:G227"/>
    <mergeCell ref="D217:D219"/>
    <mergeCell ref="E217:E219"/>
    <mergeCell ref="F217:F219"/>
    <mergeCell ref="G217:G218"/>
    <mergeCell ref="D220:D222"/>
    <mergeCell ref="E220:E222"/>
    <mergeCell ref="F220:F222"/>
    <mergeCell ref="G220:G221"/>
    <mergeCell ref="D211:D213"/>
    <mergeCell ref="E211:E213"/>
    <mergeCell ref="F211:F213"/>
    <mergeCell ref="G211:G212"/>
    <mergeCell ref="D214:D216"/>
    <mergeCell ref="E214:E216"/>
    <mergeCell ref="F214:F216"/>
    <mergeCell ref="G214:G215"/>
    <mergeCell ref="D204:D206"/>
    <mergeCell ref="E204:E206"/>
    <mergeCell ref="F204:F206"/>
    <mergeCell ref="G204:G205"/>
    <mergeCell ref="F207:L207"/>
    <mergeCell ref="D208:D210"/>
    <mergeCell ref="E208:E210"/>
    <mergeCell ref="F208:F210"/>
    <mergeCell ref="G208:G209"/>
    <mergeCell ref="D198:D200"/>
    <mergeCell ref="E198:E200"/>
    <mergeCell ref="F198:F200"/>
    <mergeCell ref="G198:G199"/>
    <mergeCell ref="D201:D203"/>
    <mergeCell ref="E201:E203"/>
    <mergeCell ref="F201:F203"/>
    <mergeCell ref="G201:G202"/>
    <mergeCell ref="D192:D194"/>
    <mergeCell ref="E192:E194"/>
    <mergeCell ref="F192:F194"/>
    <mergeCell ref="G192:G193"/>
    <mergeCell ref="D195:D197"/>
    <mergeCell ref="E195:E197"/>
    <mergeCell ref="F195:F197"/>
    <mergeCell ref="G195:G196"/>
    <mergeCell ref="D186:D188"/>
    <mergeCell ref="E186:E188"/>
    <mergeCell ref="G186:G187"/>
    <mergeCell ref="D189:D191"/>
    <mergeCell ref="E189:E191"/>
    <mergeCell ref="F189:F191"/>
    <mergeCell ref="G189:G190"/>
    <mergeCell ref="D180:D182"/>
    <mergeCell ref="E180:E182"/>
    <mergeCell ref="F180:F182"/>
    <mergeCell ref="G180:G181"/>
    <mergeCell ref="D183:D185"/>
    <mergeCell ref="E183:E185"/>
    <mergeCell ref="F183:F185"/>
    <mergeCell ref="G183:G184"/>
    <mergeCell ref="F186:F187"/>
    <mergeCell ref="D170:D176"/>
    <mergeCell ref="E170:E176"/>
    <mergeCell ref="G170:G175"/>
    <mergeCell ref="D177:D179"/>
    <mergeCell ref="E177:E179"/>
    <mergeCell ref="F177:F179"/>
    <mergeCell ref="G177:G178"/>
    <mergeCell ref="D164:D166"/>
    <mergeCell ref="E164:E166"/>
    <mergeCell ref="F164:F166"/>
    <mergeCell ref="G164:G165"/>
    <mergeCell ref="D167:D169"/>
    <mergeCell ref="E167:E169"/>
    <mergeCell ref="F167:F169"/>
    <mergeCell ref="G167:G168"/>
    <mergeCell ref="F170:F175"/>
    <mergeCell ref="D158:D160"/>
    <mergeCell ref="E158:E160"/>
    <mergeCell ref="F158:F160"/>
    <mergeCell ref="G158:G159"/>
    <mergeCell ref="D161:D163"/>
    <mergeCell ref="E161:E163"/>
    <mergeCell ref="F161:F163"/>
    <mergeCell ref="G161:G162"/>
    <mergeCell ref="D152:D154"/>
    <mergeCell ref="E152:E154"/>
    <mergeCell ref="F152:F154"/>
    <mergeCell ref="G152:G153"/>
    <mergeCell ref="D155:D157"/>
    <mergeCell ref="E155:E157"/>
    <mergeCell ref="F155:F157"/>
    <mergeCell ref="G155:G156"/>
    <mergeCell ref="F145:L145"/>
    <mergeCell ref="D146:D148"/>
    <mergeCell ref="E146:E148"/>
    <mergeCell ref="F146:F148"/>
    <mergeCell ref="G146:G147"/>
    <mergeCell ref="D149:D151"/>
    <mergeCell ref="E149:E151"/>
    <mergeCell ref="F149:F151"/>
    <mergeCell ref="G149:G150"/>
    <mergeCell ref="D139:D141"/>
    <mergeCell ref="E139:E141"/>
    <mergeCell ref="F139:F141"/>
    <mergeCell ref="G139:G140"/>
    <mergeCell ref="D142:D144"/>
    <mergeCell ref="E142:E144"/>
    <mergeCell ref="F142:F144"/>
    <mergeCell ref="G142:G143"/>
    <mergeCell ref="D133:D135"/>
    <mergeCell ref="E133:E135"/>
    <mergeCell ref="F133:F135"/>
    <mergeCell ref="G133:G134"/>
    <mergeCell ref="D136:D138"/>
    <mergeCell ref="E136:E138"/>
    <mergeCell ref="F136:F138"/>
    <mergeCell ref="G136:G137"/>
    <mergeCell ref="D127:D129"/>
    <mergeCell ref="E127:E129"/>
    <mergeCell ref="F127:F129"/>
    <mergeCell ref="G127:G128"/>
    <mergeCell ref="D130:D132"/>
    <mergeCell ref="E130:E132"/>
    <mergeCell ref="F130:F132"/>
    <mergeCell ref="G130:G131"/>
    <mergeCell ref="D121:D123"/>
    <mergeCell ref="E121:E123"/>
    <mergeCell ref="F121:F123"/>
    <mergeCell ref="G121:G122"/>
    <mergeCell ref="D124:D126"/>
    <mergeCell ref="E124:E126"/>
    <mergeCell ref="G124:G125"/>
    <mergeCell ref="F124:F125"/>
    <mergeCell ref="D115:D117"/>
    <mergeCell ref="E115:E117"/>
    <mergeCell ref="F115:F117"/>
    <mergeCell ref="G115:G116"/>
    <mergeCell ref="D118:D120"/>
    <mergeCell ref="E118:E120"/>
    <mergeCell ref="F118:F120"/>
    <mergeCell ref="G118:G119"/>
    <mergeCell ref="D105:D107"/>
    <mergeCell ref="E105:E107"/>
    <mergeCell ref="F105:F107"/>
    <mergeCell ref="G105:G106"/>
    <mergeCell ref="D108:D114"/>
    <mergeCell ref="E108:E114"/>
    <mergeCell ref="G108:G113"/>
    <mergeCell ref="F108:F113"/>
    <mergeCell ref="D99:D101"/>
    <mergeCell ref="E99:E101"/>
    <mergeCell ref="F99:F101"/>
    <mergeCell ref="G99:G100"/>
    <mergeCell ref="D102:D104"/>
    <mergeCell ref="E102:E104"/>
    <mergeCell ref="F102:F104"/>
    <mergeCell ref="G102:G103"/>
    <mergeCell ref="D93:D95"/>
    <mergeCell ref="E93:E95"/>
    <mergeCell ref="F93:F95"/>
    <mergeCell ref="G93:G94"/>
    <mergeCell ref="D96:D98"/>
    <mergeCell ref="E96:E98"/>
    <mergeCell ref="F96:F98"/>
    <mergeCell ref="G96:G97"/>
    <mergeCell ref="D87:D89"/>
    <mergeCell ref="E87:E89"/>
    <mergeCell ref="F87:F89"/>
    <mergeCell ref="G87:G88"/>
    <mergeCell ref="D90:D92"/>
    <mergeCell ref="E90:E92"/>
    <mergeCell ref="F90:F92"/>
    <mergeCell ref="G90:G91"/>
    <mergeCell ref="F81:L81"/>
    <mergeCell ref="H82:I82"/>
    <mergeCell ref="F83:L83"/>
    <mergeCell ref="D84:D86"/>
    <mergeCell ref="E84:E86"/>
    <mergeCell ref="F84:F86"/>
    <mergeCell ref="G84:G85"/>
    <mergeCell ref="D75:D77"/>
    <mergeCell ref="E75:E77"/>
    <mergeCell ref="F75:F77"/>
    <mergeCell ref="G75:G76"/>
    <mergeCell ref="D78:D80"/>
    <mergeCell ref="E78:E80"/>
    <mergeCell ref="F78:F80"/>
    <mergeCell ref="G78:G79"/>
    <mergeCell ref="D69:D71"/>
    <mergeCell ref="E69:E71"/>
    <mergeCell ref="F69:F71"/>
    <mergeCell ref="G69:G70"/>
    <mergeCell ref="D72:D74"/>
    <mergeCell ref="E72:E74"/>
    <mergeCell ref="F72:F74"/>
    <mergeCell ref="G72:G73"/>
    <mergeCell ref="D63:D65"/>
    <mergeCell ref="E63:E65"/>
    <mergeCell ref="F63:F65"/>
    <mergeCell ref="G63:G64"/>
    <mergeCell ref="D66:D68"/>
    <mergeCell ref="E66:E68"/>
    <mergeCell ref="F66:F68"/>
    <mergeCell ref="G66:G67"/>
    <mergeCell ref="D57:D59"/>
    <mergeCell ref="E57:E59"/>
    <mergeCell ref="F57:F59"/>
    <mergeCell ref="G57:G58"/>
    <mergeCell ref="D60:D62"/>
    <mergeCell ref="E60:E62"/>
    <mergeCell ref="G60:G61"/>
    <mergeCell ref="F60:F61"/>
    <mergeCell ref="D51:D53"/>
    <mergeCell ref="E51:E53"/>
    <mergeCell ref="F51:F53"/>
    <mergeCell ref="G51:G52"/>
    <mergeCell ref="D54:D56"/>
    <mergeCell ref="E54:E56"/>
    <mergeCell ref="F54:F56"/>
    <mergeCell ref="G54:G55"/>
    <mergeCell ref="D45:D47"/>
    <mergeCell ref="E45:E47"/>
    <mergeCell ref="F45:F47"/>
    <mergeCell ref="G45:G46"/>
    <mergeCell ref="D48:D50"/>
    <mergeCell ref="E48:E50"/>
    <mergeCell ref="G48:G49"/>
    <mergeCell ref="F48:F49"/>
    <mergeCell ref="D39:D41"/>
    <mergeCell ref="E39:E41"/>
    <mergeCell ref="F39:F41"/>
    <mergeCell ref="G39:G40"/>
    <mergeCell ref="D42:D44"/>
    <mergeCell ref="E42:E44"/>
    <mergeCell ref="F42:F44"/>
    <mergeCell ref="G42:G43"/>
    <mergeCell ref="E33:E35"/>
    <mergeCell ref="F33:F35"/>
    <mergeCell ref="G33:G34"/>
    <mergeCell ref="D36:D38"/>
    <mergeCell ref="E36:E38"/>
    <mergeCell ref="F36:F38"/>
    <mergeCell ref="G36:G37"/>
    <mergeCell ref="D27:D29"/>
    <mergeCell ref="E27:E29"/>
    <mergeCell ref="F27:F29"/>
    <mergeCell ref="G27:G28"/>
    <mergeCell ref="D30:D32"/>
    <mergeCell ref="E30:E32"/>
    <mergeCell ref="F30:F32"/>
    <mergeCell ref="G30:G31"/>
    <mergeCell ref="D33:D35"/>
    <mergeCell ref="G2:G3"/>
    <mergeCell ref="G5:G6"/>
    <mergeCell ref="E14:L14"/>
    <mergeCell ref="G16:L16"/>
    <mergeCell ref="E19:L19"/>
    <mergeCell ref="H22:I22"/>
    <mergeCell ref="F23:L23"/>
    <mergeCell ref="D24:D26"/>
    <mergeCell ref="E24:E26"/>
    <mergeCell ref="F24:F26"/>
    <mergeCell ref="G24:G25"/>
    <mergeCell ref="E20:E21"/>
    <mergeCell ref="F20:F21"/>
    <mergeCell ref="G20:G21"/>
    <mergeCell ref="H20:J20"/>
    <mergeCell ref="K20:K21"/>
    <mergeCell ref="L20:L21"/>
    <mergeCell ref="H21:I21"/>
    <mergeCell ref="G17:L17"/>
  </mergeCells>
  <dataValidations count="3">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I10:J10 I39:J39 I24:J24 I27:J27 I30:J30 I33:J33 I36:J36 I42:J42 I45:J45 I48:J48 I51:J51 I54:J54 I57:J57 I60:J60 I63:J63 I66:J66 I69:J69 I72:J72 I75:J75 I208:J208 I211:J211 I214:J214 I217:J217 I220:J220 I223:J223 I226:J226 I229:J229 I232:J232 I235:J235 I238:J238 I241:J241 I244:J244 I247:J247 I250:J250 I253:J253 I256:J256 I8:J8 I78:J78 I142:J142 I87:J87 I90:J90 I93:J93 I96:J96 I99:J99 I102:J102 I105:J105 I108:J112 I115:J115 I118:J118 I121:J121 I124:J124 I127:J127 I130:J130 I133:J133 I136:J136 I139:J139 I146:J146 I84:J84 I149:J149 I152:J152 I155:J155 I158:J158 I161:J161 I164:J164 I167:J167 I170:J174 I177:J177 I180:J180 I183:J183 I186:J186 I192:J192 I195:J195 I198:J198 I201:J201 I204:J204 I189:J189 I259:J259 I262:J262 I266:J266 I269:J269 I272:J272 I275:J275 I278:J278 I281:J281 I284:J284 I287:J287 I290:J290 I293:J293 I296:J296 I299:J299 I302:J302 I305:J305 I308:J308 I311:J311 I314:J314 I317:J317 I320:J320 I2:J2 I5:J5"/>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L82">
      <formula1>900</formula1>
    </dataValidation>
    <dataValidation type="decimal" allowBlank="1" showErrorMessage="1" errorTitle="Ошибка" error="Допускается ввод только действительных чисел!" sqref="K208 K211 K214 K217 K220 K223 K226 K229 K232 K235 K238 K241 K244 K247 K250 K253 K256 K259 K10 K84 K139 K136 K133 K130 K127 K124 K121 K118 K115 K108:K112 K105 K102 K99 K96 K93 K90 K87 K146 K142 K149 K152 K155 K158 K161 K164 K167 K170:K174 K177 K180 K183 K186 K192 K195 K198 K201 K204 K189 K262 K266 K269 K272 K275 K278 K281 K284 K287 K290 K293 K296 K299 K302 K305 K308 K311 K314 K317 K320 K5">
      <formula1>-9.99999999999999E+23</formula1>
      <formula2>9.99999999999999E+23</formula2>
    </dataValidation>
  </dataValidations>
  <hyperlinks>
    <hyperlink ref="L82" r:id="rId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57"/>
  <sheetViews>
    <sheetView topLeftCell="R23" zoomScaleNormal="100" workbookViewId="0">
      <selection activeCell="T46" sqref="T46"/>
    </sheetView>
  </sheetViews>
  <sheetFormatPr defaultColWidth="10.5703125" defaultRowHeight="14.25" customHeight="1"/>
  <cols>
    <col min="1" max="1" width="0" style="43" hidden="1" customWidth="1"/>
    <col min="2" max="2" width="11" style="43" hidden="1" customWidth="1"/>
    <col min="3" max="3" width="0" style="43" hidden="1" customWidth="1"/>
    <col min="4" max="4" width="11.85546875" style="43" hidden="1" customWidth="1"/>
    <col min="5" max="5" width="10" style="43" hidden="1" customWidth="1"/>
    <col min="6" max="6" width="8.7109375" style="43" hidden="1" customWidth="1"/>
    <col min="7" max="7" width="7.5703125" style="43" hidden="1" customWidth="1"/>
    <col min="8" max="8" width="11.42578125" style="43" hidden="1" customWidth="1"/>
    <col min="9" max="9" width="14.140625" style="43" hidden="1" customWidth="1"/>
    <col min="10" max="10" width="9.85546875" style="43" hidden="1" customWidth="1"/>
    <col min="11" max="11" width="14.7109375" style="43" hidden="1" customWidth="1"/>
    <col min="12" max="12" width="19.140625" style="44" hidden="1" customWidth="1"/>
    <col min="13" max="14" width="12.28515625" style="45" hidden="1" customWidth="1"/>
    <col min="15" max="15" width="23.42578125" style="45" hidden="1" customWidth="1"/>
    <col min="16" max="16" width="3.7109375" style="46" hidden="1" customWidth="1"/>
    <col min="17" max="17" width="3.7109375" style="51" hidden="1" customWidth="1"/>
    <col min="18" max="18" width="3.7109375" style="51" customWidth="1"/>
    <col min="19" max="19" width="12.7109375" style="47" customWidth="1"/>
    <col min="20" max="20" width="35.7109375" style="10" customWidth="1"/>
    <col min="21" max="21" width="0.140625" style="10" customWidth="1"/>
    <col min="22" max="24" width="24.7109375" style="10" hidden="1" customWidth="1"/>
    <col min="25" max="25" width="11.7109375" style="10" hidden="1" customWidth="1"/>
    <col min="26" max="26" width="3.7109375" style="10" hidden="1" customWidth="1"/>
    <col min="27" max="27" width="11.7109375" style="10" hidden="1" customWidth="1"/>
    <col min="28" max="28" width="8.5703125" style="10" hidden="1" customWidth="1"/>
    <col min="29" max="31" width="24.7109375" style="10" customWidth="1"/>
    <col min="32" max="32" width="13.28515625" style="10" customWidth="1"/>
    <col min="33" max="33" width="3.7109375" style="10" customWidth="1"/>
    <col min="34" max="34" width="11.7109375" style="10" customWidth="1"/>
    <col min="35" max="35" width="8.5703125" style="10" customWidth="1"/>
    <col min="36" max="38" width="10.5703125" style="5"/>
    <col min="39" max="39" width="13.140625" style="5" customWidth="1"/>
    <col min="40" max="40" width="10.5703125" style="5"/>
    <col min="41" max="41" width="13.85546875" style="5" customWidth="1"/>
    <col min="42" max="45" width="10.5703125" style="5"/>
    <col min="46" max="46" width="12.85546875" style="5" customWidth="1"/>
    <col min="47" max="47" width="10.5703125" style="5"/>
    <col min="48" max="48" width="13.85546875" style="5" customWidth="1"/>
    <col min="49" max="52" width="10.5703125" style="5"/>
    <col min="53" max="53" width="14.42578125" style="5" customWidth="1"/>
    <col min="54" max="54" width="10.5703125" style="5"/>
    <col min="55" max="55" width="13.140625" style="5" customWidth="1"/>
    <col min="56" max="59" width="10.5703125" style="5"/>
    <col min="60" max="60" width="13.7109375" style="5" customWidth="1"/>
    <col min="61" max="61" width="10.5703125" style="5"/>
    <col min="62" max="62" width="12.5703125" style="5" customWidth="1"/>
    <col min="63" max="66" width="10.5703125" style="5"/>
    <col min="67" max="67" width="12.5703125" style="5" customWidth="1"/>
    <col min="68" max="68" width="10.5703125" style="5"/>
    <col min="69" max="69" width="14.85546875" style="5" customWidth="1"/>
    <col min="70" max="73" width="10.5703125" style="5"/>
    <col min="74" max="74" width="14" style="5" customWidth="1"/>
    <col min="75" max="75" width="10.5703125" style="5"/>
    <col min="76" max="76" width="13.42578125" style="5" customWidth="1"/>
    <col min="77" max="80" width="10.5703125" style="5"/>
    <col min="81" max="81" width="12.5703125" style="5" customWidth="1"/>
    <col min="82" max="82" width="10.5703125" style="5"/>
    <col min="83" max="83" width="13.140625" style="5" customWidth="1"/>
    <col min="84" max="87" width="10.5703125" style="5"/>
    <col min="88" max="88" width="14.42578125" style="5" customWidth="1"/>
    <col min="89" max="89" width="10.5703125" style="5"/>
    <col min="90" max="90" width="14" style="5" customWidth="1"/>
    <col min="91" max="252" width="10.5703125" style="5"/>
    <col min="253" max="253" width="4.7109375" style="10" customWidth="1"/>
    <col min="254" max="254" width="10.5703125" style="11"/>
    <col min="255" max="255" width="11.140625" style="11" customWidth="1"/>
    <col min="256" max="257" width="10.5703125" style="11"/>
    <col min="258" max="16384" width="10.5703125" style="5"/>
  </cols>
  <sheetData>
    <row r="1" spans="1:258" ht="14.25" hidden="1" customHeight="1">
      <c r="A1" s="155">
        <v>45609</v>
      </c>
      <c r="B1" s="155"/>
      <c r="C1" s="155"/>
      <c r="D1" s="155"/>
      <c r="E1" s="155"/>
      <c r="F1" s="155"/>
      <c r="G1" s="155"/>
      <c r="H1" s="155"/>
      <c r="I1" s="155"/>
      <c r="J1" s="155"/>
      <c r="K1" s="155"/>
      <c r="L1" s="155"/>
      <c r="M1" s="155"/>
      <c r="N1" s="155"/>
      <c r="O1" s="155"/>
      <c r="P1" s="155"/>
      <c r="Q1" s="155"/>
      <c r="R1" s="155"/>
      <c r="S1" s="155"/>
      <c r="T1" s="155"/>
      <c r="U1" s="155"/>
      <c r="V1" s="155"/>
      <c r="W1" s="155"/>
      <c r="X1" s="157"/>
      <c r="Y1" s="157"/>
      <c r="Z1" s="155"/>
      <c r="AA1" s="155"/>
      <c r="AB1" s="155"/>
      <c r="AC1" s="155"/>
      <c r="AD1" s="155"/>
      <c r="AE1" s="157"/>
      <c r="AF1" s="157"/>
      <c r="AG1" s="155"/>
      <c r="AH1" s="155"/>
      <c r="AI1" s="155"/>
      <c r="AJ1" s="157"/>
      <c r="AK1" s="157"/>
      <c r="AL1" s="157"/>
      <c r="AM1" s="157"/>
      <c r="AN1" s="157"/>
      <c r="AO1" s="157"/>
      <c r="AP1" s="157"/>
      <c r="AQ1" s="157"/>
      <c r="AR1" s="157"/>
      <c r="AS1" s="157"/>
      <c r="AT1" s="157"/>
      <c r="AU1" s="157"/>
      <c r="AV1" s="157"/>
      <c r="AW1" s="157"/>
      <c r="AX1" s="157"/>
      <c r="AY1" s="157"/>
      <c r="AZ1" s="157"/>
      <c r="BA1" s="157"/>
      <c r="BB1" s="157"/>
      <c r="BC1" s="157"/>
      <c r="BD1" s="157"/>
      <c r="BE1" s="157"/>
      <c r="BF1" s="157"/>
      <c r="BG1" s="157"/>
      <c r="BH1" s="157"/>
      <c r="BI1" s="157"/>
      <c r="BJ1" s="157"/>
      <c r="BK1" s="157"/>
      <c r="BL1" s="157"/>
      <c r="BM1" s="157"/>
      <c r="BN1" s="157"/>
      <c r="BO1" s="157"/>
      <c r="BP1" s="157"/>
      <c r="BQ1" s="157"/>
      <c r="BR1" s="157"/>
      <c r="BS1" s="157"/>
      <c r="BT1" s="157"/>
      <c r="BU1" s="157"/>
      <c r="BV1" s="157"/>
      <c r="BW1" s="157"/>
      <c r="BX1" s="157"/>
      <c r="BY1" s="157"/>
      <c r="BZ1" s="157"/>
      <c r="CA1" s="157"/>
      <c r="CB1" s="157"/>
      <c r="CC1" s="157"/>
      <c r="CD1" s="157"/>
      <c r="CE1" s="157"/>
      <c r="CF1" s="157"/>
      <c r="CG1" s="157"/>
      <c r="CH1" s="157"/>
      <c r="CI1" s="157"/>
      <c r="CJ1" s="157"/>
      <c r="CK1" s="157"/>
      <c r="CL1" s="157"/>
      <c r="CM1" s="157"/>
      <c r="CN1" s="157"/>
      <c r="CO1" s="157"/>
      <c r="CP1" s="157"/>
      <c r="CQ1" s="157"/>
      <c r="CR1" s="157"/>
      <c r="CS1" s="157"/>
      <c r="CT1" s="157"/>
      <c r="CU1" s="157"/>
      <c r="CV1" s="157"/>
      <c r="CW1" s="157"/>
      <c r="CX1" s="157"/>
      <c r="CY1" s="157"/>
      <c r="CZ1" s="157"/>
      <c r="DA1" s="157"/>
      <c r="DB1" s="157"/>
      <c r="DC1" s="157"/>
      <c r="DD1" s="157"/>
      <c r="DE1" s="157"/>
      <c r="DF1" s="157"/>
      <c r="DG1" s="157"/>
      <c r="DH1" s="157"/>
      <c r="DI1" s="157"/>
      <c r="DJ1" s="157"/>
      <c r="DK1" s="157"/>
      <c r="DL1" s="157"/>
      <c r="DM1" s="157"/>
      <c r="DN1" s="157"/>
      <c r="DO1" s="157"/>
      <c r="DP1" s="157"/>
      <c r="DQ1" s="157"/>
      <c r="DR1" s="157"/>
      <c r="DS1" s="157"/>
      <c r="DT1" s="157"/>
      <c r="DU1" s="157"/>
      <c r="DV1" s="157"/>
      <c r="DW1" s="157"/>
      <c r="DX1" s="157"/>
      <c r="DY1" s="157"/>
      <c r="DZ1" s="157"/>
      <c r="EA1" s="157"/>
      <c r="EB1" s="157"/>
      <c r="EC1" s="157"/>
      <c r="ED1" s="157"/>
      <c r="EE1" s="157"/>
      <c r="EF1" s="157"/>
      <c r="EG1" s="157"/>
      <c r="EH1" s="157"/>
      <c r="EI1" s="157"/>
      <c r="EJ1" s="157"/>
      <c r="EK1" s="157"/>
      <c r="EL1" s="157"/>
      <c r="EM1" s="157"/>
      <c r="EN1" s="157"/>
      <c r="EO1" s="157"/>
      <c r="EP1" s="157"/>
      <c r="EQ1" s="157"/>
      <c r="ER1" s="157"/>
      <c r="ES1" s="157"/>
      <c r="ET1" s="157"/>
      <c r="EU1" s="157"/>
      <c r="EV1" s="157"/>
      <c r="EW1" s="157"/>
      <c r="EX1" s="157"/>
      <c r="EY1" s="157"/>
      <c r="EZ1" s="157"/>
      <c r="FA1" s="157"/>
      <c r="FB1" s="157"/>
      <c r="FC1" s="157"/>
      <c r="FD1" s="157"/>
      <c r="FE1" s="157"/>
      <c r="FF1" s="157"/>
      <c r="FG1" s="157"/>
      <c r="FH1" s="157"/>
      <c r="FI1" s="157"/>
      <c r="FJ1" s="157"/>
      <c r="FK1" s="157"/>
      <c r="FL1" s="157"/>
      <c r="FM1" s="157"/>
      <c r="FN1" s="157"/>
      <c r="FO1" s="157"/>
      <c r="FP1" s="157"/>
      <c r="FQ1" s="157"/>
      <c r="FR1" s="157"/>
      <c r="FS1" s="157"/>
      <c r="FT1" s="157"/>
      <c r="FU1" s="157"/>
      <c r="FV1" s="157"/>
      <c r="FW1" s="157"/>
      <c r="FX1" s="157"/>
      <c r="FY1" s="157"/>
      <c r="FZ1" s="157"/>
      <c r="GA1" s="157"/>
      <c r="GB1" s="157"/>
      <c r="GC1" s="157"/>
      <c r="GD1" s="157"/>
      <c r="GE1" s="157"/>
      <c r="GF1" s="157"/>
      <c r="GG1" s="157"/>
      <c r="GH1" s="157"/>
      <c r="GI1" s="157"/>
      <c r="GJ1" s="157"/>
      <c r="GK1" s="157"/>
      <c r="GL1" s="157"/>
      <c r="GM1" s="157"/>
      <c r="GN1" s="157"/>
      <c r="GO1" s="157"/>
      <c r="GP1" s="157"/>
      <c r="GQ1" s="157"/>
      <c r="GR1" s="157"/>
      <c r="GS1" s="157"/>
      <c r="GT1" s="157"/>
      <c r="GU1" s="157"/>
      <c r="GV1" s="157"/>
      <c r="GW1" s="157"/>
      <c r="GX1" s="157"/>
      <c r="GY1" s="157"/>
      <c r="GZ1" s="157"/>
      <c r="HA1" s="157"/>
      <c r="HB1" s="157"/>
      <c r="HC1" s="157"/>
      <c r="HD1" s="157"/>
      <c r="HE1" s="157"/>
      <c r="HF1" s="157"/>
      <c r="HG1" s="157"/>
      <c r="HH1" s="157"/>
      <c r="HI1" s="157"/>
      <c r="HJ1" s="157"/>
      <c r="HK1" s="157"/>
      <c r="HL1" s="157"/>
      <c r="HM1" s="157"/>
      <c r="HN1" s="157"/>
      <c r="HO1" s="157"/>
      <c r="HP1" s="157"/>
      <c r="HQ1" s="157"/>
      <c r="HR1" s="157"/>
      <c r="HS1" s="157"/>
      <c r="HT1" s="157"/>
      <c r="HU1" s="157"/>
      <c r="HV1" s="157"/>
      <c r="HW1" s="157"/>
      <c r="HX1" s="157"/>
      <c r="HY1" s="157"/>
      <c r="HZ1" s="157"/>
      <c r="IA1" s="157"/>
      <c r="IB1" s="157"/>
      <c r="IC1" s="157"/>
      <c r="ID1" s="157"/>
      <c r="IE1" s="157"/>
      <c r="IF1" s="157"/>
      <c r="IG1" s="157"/>
      <c r="IH1" s="157"/>
      <c r="II1" s="157"/>
      <c r="IJ1" s="157"/>
      <c r="IK1" s="157"/>
      <c r="IL1" s="157"/>
      <c r="IM1" s="157"/>
      <c r="IN1" s="157"/>
      <c r="IO1" s="157"/>
      <c r="IP1" s="157"/>
      <c r="IQ1" s="157"/>
      <c r="IR1" s="157"/>
      <c r="IS1" s="155"/>
      <c r="IT1" s="155"/>
      <c r="IU1" s="155"/>
      <c r="IV1" s="155"/>
      <c r="IW1" s="155"/>
      <c r="IX1" s="155"/>
    </row>
    <row r="2" spans="1:258" ht="23.25" hidden="1" customHeight="1">
      <c r="A2" s="141"/>
      <c r="B2" s="141"/>
      <c r="C2" s="141"/>
      <c r="D2" s="141"/>
      <c r="E2" s="244">
        <v>1</v>
      </c>
      <c r="F2" s="141"/>
      <c r="G2" s="141"/>
      <c r="H2" s="141"/>
      <c r="I2" s="141"/>
      <c r="J2" s="141"/>
      <c r="K2" s="141"/>
      <c r="L2" s="142"/>
      <c r="M2" s="124"/>
      <c r="N2" s="124"/>
      <c r="O2" s="124"/>
      <c r="P2" s="85"/>
      <c r="Q2" s="159"/>
      <c r="R2" s="111"/>
      <c r="S2" s="154" t="s">
        <v>134</v>
      </c>
      <c r="T2" s="91" t="s">
        <v>19</v>
      </c>
      <c r="U2" s="99"/>
      <c r="V2" s="247"/>
      <c r="W2" s="248"/>
      <c r="X2" s="248"/>
      <c r="Y2" s="248"/>
      <c r="Z2" s="248"/>
      <c r="AA2" s="248"/>
      <c r="AB2" s="249"/>
      <c r="AC2" s="247" t="s">
        <v>134</v>
      </c>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48"/>
      <c r="BP2" s="248"/>
      <c r="BQ2" s="248"/>
      <c r="BR2" s="248"/>
      <c r="BS2" s="248"/>
      <c r="BT2" s="248"/>
      <c r="BU2" s="248"/>
      <c r="BV2" s="248"/>
      <c r="BW2" s="248"/>
      <c r="BX2" s="248"/>
      <c r="BY2" s="248"/>
      <c r="BZ2" s="248"/>
      <c r="CA2" s="248"/>
      <c r="CB2" s="248"/>
      <c r="CC2" s="248"/>
      <c r="CD2" s="248"/>
      <c r="CE2" s="248"/>
      <c r="CF2" s="248"/>
      <c r="CG2" s="248"/>
      <c r="CH2" s="248"/>
      <c r="CI2" s="248"/>
      <c r="CJ2" s="248"/>
      <c r="CK2" s="248"/>
      <c r="CL2" s="248"/>
      <c r="CM2" s="248"/>
      <c r="CN2" s="248"/>
      <c r="CO2" s="248"/>
      <c r="CP2" s="248"/>
      <c r="CQ2" s="248"/>
      <c r="CR2" s="248"/>
      <c r="CS2" s="248"/>
      <c r="CT2" s="248"/>
      <c r="CU2" s="248"/>
      <c r="CV2" s="248"/>
      <c r="CW2" s="248"/>
      <c r="CX2" s="248"/>
      <c r="CY2" s="248"/>
      <c r="CZ2" s="248"/>
      <c r="DA2" s="248"/>
      <c r="DB2" s="248"/>
      <c r="DC2" s="248"/>
      <c r="DD2" s="248"/>
      <c r="DE2" s="248"/>
      <c r="DF2" s="248"/>
      <c r="DG2" s="248"/>
      <c r="DH2" s="248"/>
      <c r="DI2" s="248"/>
      <c r="DJ2" s="248"/>
      <c r="DK2" s="248"/>
      <c r="DL2" s="248"/>
      <c r="DM2" s="248"/>
      <c r="DN2" s="248"/>
      <c r="DO2" s="248"/>
      <c r="DP2" s="248"/>
      <c r="DQ2" s="248"/>
      <c r="DR2" s="248"/>
      <c r="DS2" s="248"/>
      <c r="DT2" s="248"/>
      <c r="DU2" s="248"/>
      <c r="DV2" s="248"/>
      <c r="DW2" s="248"/>
      <c r="DX2" s="248"/>
      <c r="DY2" s="248"/>
      <c r="DZ2" s="248"/>
      <c r="EA2" s="248"/>
      <c r="EB2" s="248"/>
      <c r="EC2" s="248"/>
      <c r="ED2" s="248"/>
      <c r="EE2" s="248"/>
      <c r="EF2" s="248"/>
      <c r="EG2" s="248"/>
      <c r="EH2" s="248"/>
      <c r="EI2" s="248"/>
      <c r="EJ2" s="248"/>
      <c r="EK2" s="248"/>
      <c r="EL2" s="248"/>
      <c r="EM2" s="248"/>
      <c r="EN2" s="248"/>
      <c r="EO2" s="248"/>
      <c r="EP2" s="248"/>
      <c r="EQ2" s="248"/>
      <c r="ER2" s="248"/>
      <c r="ES2" s="248"/>
      <c r="ET2" s="248"/>
      <c r="EU2" s="248"/>
      <c r="EV2" s="248"/>
      <c r="EW2" s="248"/>
      <c r="EX2" s="248"/>
      <c r="EY2" s="248"/>
      <c r="EZ2" s="248"/>
      <c r="FA2" s="248"/>
      <c r="FB2" s="248"/>
      <c r="FC2" s="248"/>
      <c r="FD2" s="248"/>
      <c r="FE2" s="248"/>
      <c r="FF2" s="248"/>
      <c r="FG2" s="248"/>
      <c r="FH2" s="248"/>
      <c r="FI2" s="248"/>
      <c r="FJ2" s="248"/>
      <c r="FK2" s="248"/>
      <c r="FL2" s="248"/>
      <c r="FM2" s="248"/>
      <c r="FN2" s="248"/>
      <c r="FO2" s="248"/>
      <c r="FP2" s="248"/>
      <c r="FQ2" s="248"/>
      <c r="FR2" s="248"/>
      <c r="FS2" s="248"/>
      <c r="FT2" s="248"/>
      <c r="FU2" s="248"/>
      <c r="FV2" s="248"/>
      <c r="FW2" s="248"/>
      <c r="FX2" s="248"/>
      <c r="FY2" s="248"/>
      <c r="FZ2" s="248"/>
      <c r="GA2" s="248"/>
      <c r="GB2" s="248"/>
      <c r="GC2" s="248"/>
      <c r="GD2" s="248"/>
      <c r="GE2" s="248"/>
      <c r="GF2" s="248"/>
      <c r="GG2" s="248"/>
      <c r="GH2" s="248"/>
      <c r="GI2" s="248"/>
      <c r="GJ2" s="248"/>
      <c r="GK2" s="248"/>
      <c r="GL2" s="248"/>
      <c r="GM2" s="248"/>
      <c r="GN2" s="248"/>
      <c r="GO2" s="248"/>
      <c r="GP2" s="248"/>
      <c r="GQ2" s="248"/>
      <c r="GR2" s="248"/>
      <c r="GS2" s="248"/>
      <c r="GT2" s="248"/>
      <c r="GU2" s="248"/>
      <c r="GV2" s="248"/>
      <c r="GW2" s="248"/>
      <c r="GX2" s="248"/>
      <c r="GY2" s="248"/>
      <c r="GZ2" s="248"/>
      <c r="HA2" s="248"/>
      <c r="HB2" s="248"/>
      <c r="HC2" s="248"/>
      <c r="HD2" s="248"/>
      <c r="HE2" s="248"/>
      <c r="HF2" s="248"/>
      <c r="HG2" s="248"/>
      <c r="HH2" s="248"/>
      <c r="HI2" s="248"/>
      <c r="HJ2" s="248"/>
      <c r="HK2" s="248"/>
      <c r="HL2" s="248"/>
      <c r="HM2" s="248"/>
      <c r="HN2" s="248"/>
      <c r="HO2" s="248"/>
      <c r="HP2" s="248"/>
      <c r="HQ2" s="248"/>
      <c r="HR2" s="248"/>
      <c r="HS2" s="248"/>
      <c r="HT2" s="248"/>
      <c r="HU2" s="248"/>
      <c r="HV2" s="248"/>
      <c r="HW2" s="248"/>
      <c r="HX2" s="248"/>
      <c r="HY2" s="248"/>
      <c r="HZ2" s="248"/>
      <c r="IA2" s="248"/>
      <c r="IB2" s="248"/>
      <c r="IC2" s="248"/>
      <c r="ID2" s="248"/>
      <c r="IE2" s="248"/>
      <c r="IF2" s="248"/>
      <c r="IG2" s="248"/>
      <c r="IH2" s="248"/>
      <c r="II2" s="248"/>
      <c r="IJ2" s="248"/>
      <c r="IK2" s="248"/>
      <c r="IL2" s="248"/>
      <c r="IM2" s="248"/>
      <c r="IN2" s="248"/>
      <c r="IO2" s="248"/>
      <c r="IP2" s="248"/>
      <c r="IQ2" s="248"/>
      <c r="IR2" s="248"/>
      <c r="IS2" s="249"/>
      <c r="IT2" s="155"/>
      <c r="IU2" s="161"/>
      <c r="IV2" s="161" t="s">
        <v>19</v>
      </c>
      <c r="IW2" s="161"/>
      <c r="IX2" s="161"/>
    </row>
    <row r="3" spans="1:258" ht="23.25" hidden="1" customHeight="1">
      <c r="A3" s="141"/>
      <c r="B3" s="141"/>
      <c r="C3" s="141"/>
      <c r="D3" s="141"/>
      <c r="E3" s="245"/>
      <c r="F3" s="244">
        <v>1</v>
      </c>
      <c r="G3" s="141"/>
      <c r="H3" s="141"/>
      <c r="I3" s="141"/>
      <c r="J3" s="141"/>
      <c r="K3" s="141"/>
      <c r="L3" s="142"/>
      <c r="M3" s="124"/>
      <c r="N3" s="124"/>
      <c r="O3" s="124"/>
      <c r="P3" s="86"/>
      <c r="Q3" s="108"/>
      <c r="R3" s="109"/>
      <c r="S3" s="154" t="s">
        <v>134</v>
      </c>
      <c r="T3" s="102" t="s">
        <v>66</v>
      </c>
      <c r="U3" s="99"/>
      <c r="V3" s="247"/>
      <c r="W3" s="248"/>
      <c r="X3" s="248"/>
      <c r="Y3" s="248"/>
      <c r="Z3" s="248"/>
      <c r="AA3" s="248"/>
      <c r="AB3" s="249"/>
      <c r="AC3" s="247" t="s">
        <v>134</v>
      </c>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c r="BQ3" s="248"/>
      <c r="BR3" s="248"/>
      <c r="BS3" s="248"/>
      <c r="BT3" s="248"/>
      <c r="BU3" s="248"/>
      <c r="BV3" s="248"/>
      <c r="BW3" s="248"/>
      <c r="BX3" s="248"/>
      <c r="BY3" s="248"/>
      <c r="BZ3" s="248"/>
      <c r="CA3" s="248"/>
      <c r="CB3" s="248"/>
      <c r="CC3" s="248"/>
      <c r="CD3" s="248"/>
      <c r="CE3" s="248"/>
      <c r="CF3" s="248"/>
      <c r="CG3" s="248"/>
      <c r="CH3" s="248"/>
      <c r="CI3" s="248"/>
      <c r="CJ3" s="248"/>
      <c r="CK3" s="248"/>
      <c r="CL3" s="248"/>
      <c r="CM3" s="248"/>
      <c r="CN3" s="248"/>
      <c r="CO3" s="248"/>
      <c r="CP3" s="248"/>
      <c r="CQ3" s="248"/>
      <c r="CR3" s="248"/>
      <c r="CS3" s="248"/>
      <c r="CT3" s="248"/>
      <c r="CU3" s="248"/>
      <c r="CV3" s="248"/>
      <c r="CW3" s="248"/>
      <c r="CX3" s="248"/>
      <c r="CY3" s="248"/>
      <c r="CZ3" s="248"/>
      <c r="DA3" s="248"/>
      <c r="DB3" s="248"/>
      <c r="DC3" s="248"/>
      <c r="DD3" s="248"/>
      <c r="DE3" s="248"/>
      <c r="DF3" s="248"/>
      <c r="DG3" s="248"/>
      <c r="DH3" s="248"/>
      <c r="DI3" s="248"/>
      <c r="DJ3" s="248"/>
      <c r="DK3" s="248"/>
      <c r="DL3" s="248"/>
      <c r="DM3" s="248"/>
      <c r="DN3" s="248"/>
      <c r="DO3" s="248"/>
      <c r="DP3" s="248"/>
      <c r="DQ3" s="248"/>
      <c r="DR3" s="248"/>
      <c r="DS3" s="248"/>
      <c r="DT3" s="248"/>
      <c r="DU3" s="248"/>
      <c r="DV3" s="248"/>
      <c r="DW3" s="248"/>
      <c r="DX3" s="248"/>
      <c r="DY3" s="248"/>
      <c r="DZ3" s="248"/>
      <c r="EA3" s="248"/>
      <c r="EB3" s="248"/>
      <c r="EC3" s="248"/>
      <c r="ED3" s="248"/>
      <c r="EE3" s="248"/>
      <c r="EF3" s="248"/>
      <c r="EG3" s="248"/>
      <c r="EH3" s="248"/>
      <c r="EI3" s="248"/>
      <c r="EJ3" s="248"/>
      <c r="EK3" s="248"/>
      <c r="EL3" s="248"/>
      <c r="EM3" s="248"/>
      <c r="EN3" s="248"/>
      <c r="EO3" s="248"/>
      <c r="EP3" s="248"/>
      <c r="EQ3" s="248"/>
      <c r="ER3" s="248"/>
      <c r="ES3" s="248"/>
      <c r="ET3" s="248"/>
      <c r="EU3" s="248"/>
      <c r="EV3" s="248"/>
      <c r="EW3" s="248"/>
      <c r="EX3" s="248"/>
      <c r="EY3" s="248"/>
      <c r="EZ3" s="248"/>
      <c r="FA3" s="248"/>
      <c r="FB3" s="248"/>
      <c r="FC3" s="248"/>
      <c r="FD3" s="248"/>
      <c r="FE3" s="248"/>
      <c r="FF3" s="248"/>
      <c r="FG3" s="248"/>
      <c r="FH3" s="248"/>
      <c r="FI3" s="248"/>
      <c r="FJ3" s="248"/>
      <c r="FK3" s="248"/>
      <c r="FL3" s="248"/>
      <c r="FM3" s="248"/>
      <c r="FN3" s="248"/>
      <c r="FO3" s="248"/>
      <c r="FP3" s="248"/>
      <c r="FQ3" s="248"/>
      <c r="FR3" s="248"/>
      <c r="FS3" s="248"/>
      <c r="FT3" s="248"/>
      <c r="FU3" s="248"/>
      <c r="FV3" s="248"/>
      <c r="FW3" s="248"/>
      <c r="FX3" s="248"/>
      <c r="FY3" s="248"/>
      <c r="FZ3" s="248"/>
      <c r="GA3" s="248"/>
      <c r="GB3" s="248"/>
      <c r="GC3" s="248"/>
      <c r="GD3" s="248"/>
      <c r="GE3" s="248"/>
      <c r="GF3" s="248"/>
      <c r="GG3" s="248"/>
      <c r="GH3" s="248"/>
      <c r="GI3" s="248"/>
      <c r="GJ3" s="248"/>
      <c r="GK3" s="248"/>
      <c r="GL3" s="248"/>
      <c r="GM3" s="248"/>
      <c r="GN3" s="248"/>
      <c r="GO3" s="248"/>
      <c r="GP3" s="248"/>
      <c r="GQ3" s="248"/>
      <c r="GR3" s="248"/>
      <c r="GS3" s="248"/>
      <c r="GT3" s="248"/>
      <c r="GU3" s="248"/>
      <c r="GV3" s="248"/>
      <c r="GW3" s="248"/>
      <c r="GX3" s="248"/>
      <c r="GY3" s="248"/>
      <c r="GZ3" s="248"/>
      <c r="HA3" s="248"/>
      <c r="HB3" s="248"/>
      <c r="HC3" s="248"/>
      <c r="HD3" s="248"/>
      <c r="HE3" s="248"/>
      <c r="HF3" s="248"/>
      <c r="HG3" s="248"/>
      <c r="HH3" s="248"/>
      <c r="HI3" s="248"/>
      <c r="HJ3" s="248"/>
      <c r="HK3" s="248"/>
      <c r="HL3" s="248"/>
      <c r="HM3" s="248"/>
      <c r="HN3" s="248"/>
      <c r="HO3" s="248"/>
      <c r="HP3" s="248"/>
      <c r="HQ3" s="248"/>
      <c r="HR3" s="248"/>
      <c r="HS3" s="248"/>
      <c r="HT3" s="248"/>
      <c r="HU3" s="248"/>
      <c r="HV3" s="248"/>
      <c r="HW3" s="248"/>
      <c r="HX3" s="248"/>
      <c r="HY3" s="248"/>
      <c r="HZ3" s="248"/>
      <c r="IA3" s="248"/>
      <c r="IB3" s="248"/>
      <c r="IC3" s="248"/>
      <c r="ID3" s="248"/>
      <c r="IE3" s="248"/>
      <c r="IF3" s="248"/>
      <c r="IG3" s="248"/>
      <c r="IH3" s="248"/>
      <c r="II3" s="248"/>
      <c r="IJ3" s="248"/>
      <c r="IK3" s="248"/>
      <c r="IL3" s="248"/>
      <c r="IM3" s="248"/>
      <c r="IN3" s="248"/>
      <c r="IO3" s="248"/>
      <c r="IP3" s="248"/>
      <c r="IQ3" s="248"/>
      <c r="IR3" s="248"/>
      <c r="IS3" s="249"/>
      <c r="IT3" s="155"/>
      <c r="IU3" s="161"/>
      <c r="IV3" s="161" t="s">
        <v>66</v>
      </c>
      <c r="IW3" s="161"/>
      <c r="IX3" s="161"/>
    </row>
    <row r="4" spans="1:258" ht="23.25" hidden="1" customHeight="1">
      <c r="A4" s="141"/>
      <c r="B4" s="141"/>
      <c r="C4" s="141"/>
      <c r="D4" s="141"/>
      <c r="E4" s="245"/>
      <c r="F4" s="245"/>
      <c r="G4" s="244">
        <v>1</v>
      </c>
      <c r="H4" s="141"/>
      <c r="I4" s="141"/>
      <c r="J4" s="141"/>
      <c r="K4" s="141"/>
      <c r="L4" s="142"/>
      <c r="M4" s="124"/>
      <c r="N4" s="124"/>
      <c r="O4" s="124"/>
      <c r="P4" s="110"/>
      <c r="Q4" s="108"/>
      <c r="R4" s="109"/>
      <c r="S4" s="154" t="s">
        <v>134</v>
      </c>
      <c r="T4" s="103" t="s">
        <v>67</v>
      </c>
      <c r="U4" s="99"/>
      <c r="V4" s="247"/>
      <c r="W4" s="248"/>
      <c r="X4" s="248"/>
      <c r="Y4" s="248"/>
      <c r="Z4" s="248"/>
      <c r="AA4" s="248"/>
      <c r="AB4" s="249"/>
      <c r="AC4" s="247" t="s">
        <v>134</v>
      </c>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c r="BT4" s="248"/>
      <c r="BU4" s="248"/>
      <c r="BV4" s="248"/>
      <c r="BW4" s="248"/>
      <c r="BX4" s="248"/>
      <c r="BY4" s="248"/>
      <c r="BZ4" s="248"/>
      <c r="CA4" s="248"/>
      <c r="CB4" s="248"/>
      <c r="CC4" s="248"/>
      <c r="CD4" s="248"/>
      <c r="CE4" s="248"/>
      <c r="CF4" s="248"/>
      <c r="CG4" s="248"/>
      <c r="CH4" s="248"/>
      <c r="CI4" s="248"/>
      <c r="CJ4" s="248"/>
      <c r="CK4" s="248"/>
      <c r="CL4" s="248"/>
      <c r="CM4" s="248"/>
      <c r="CN4" s="248"/>
      <c r="CO4" s="248"/>
      <c r="CP4" s="248"/>
      <c r="CQ4" s="248"/>
      <c r="CR4" s="248"/>
      <c r="CS4" s="248"/>
      <c r="CT4" s="248"/>
      <c r="CU4" s="248"/>
      <c r="CV4" s="248"/>
      <c r="CW4" s="248"/>
      <c r="CX4" s="248"/>
      <c r="CY4" s="248"/>
      <c r="CZ4" s="248"/>
      <c r="DA4" s="248"/>
      <c r="DB4" s="248"/>
      <c r="DC4" s="248"/>
      <c r="DD4" s="248"/>
      <c r="DE4" s="248"/>
      <c r="DF4" s="248"/>
      <c r="DG4" s="248"/>
      <c r="DH4" s="248"/>
      <c r="DI4" s="248"/>
      <c r="DJ4" s="248"/>
      <c r="DK4" s="248"/>
      <c r="DL4" s="248"/>
      <c r="DM4" s="248"/>
      <c r="DN4" s="248"/>
      <c r="DO4" s="248"/>
      <c r="DP4" s="248"/>
      <c r="DQ4" s="248"/>
      <c r="DR4" s="248"/>
      <c r="DS4" s="248"/>
      <c r="DT4" s="248"/>
      <c r="DU4" s="248"/>
      <c r="DV4" s="248"/>
      <c r="DW4" s="248"/>
      <c r="DX4" s="248"/>
      <c r="DY4" s="248"/>
      <c r="DZ4" s="248"/>
      <c r="EA4" s="248"/>
      <c r="EB4" s="248"/>
      <c r="EC4" s="248"/>
      <c r="ED4" s="248"/>
      <c r="EE4" s="248"/>
      <c r="EF4" s="248"/>
      <c r="EG4" s="248"/>
      <c r="EH4" s="248"/>
      <c r="EI4" s="248"/>
      <c r="EJ4" s="248"/>
      <c r="EK4" s="248"/>
      <c r="EL4" s="248"/>
      <c r="EM4" s="248"/>
      <c r="EN4" s="248"/>
      <c r="EO4" s="248"/>
      <c r="EP4" s="248"/>
      <c r="EQ4" s="248"/>
      <c r="ER4" s="248"/>
      <c r="ES4" s="248"/>
      <c r="ET4" s="248"/>
      <c r="EU4" s="248"/>
      <c r="EV4" s="248"/>
      <c r="EW4" s="248"/>
      <c r="EX4" s="248"/>
      <c r="EY4" s="248"/>
      <c r="EZ4" s="248"/>
      <c r="FA4" s="248"/>
      <c r="FB4" s="248"/>
      <c r="FC4" s="248"/>
      <c r="FD4" s="248"/>
      <c r="FE4" s="248"/>
      <c r="FF4" s="248"/>
      <c r="FG4" s="248"/>
      <c r="FH4" s="248"/>
      <c r="FI4" s="248"/>
      <c r="FJ4" s="248"/>
      <c r="FK4" s="248"/>
      <c r="FL4" s="248"/>
      <c r="FM4" s="248"/>
      <c r="FN4" s="248"/>
      <c r="FO4" s="248"/>
      <c r="FP4" s="248"/>
      <c r="FQ4" s="248"/>
      <c r="FR4" s="248"/>
      <c r="FS4" s="248"/>
      <c r="FT4" s="248"/>
      <c r="FU4" s="248"/>
      <c r="FV4" s="248"/>
      <c r="FW4" s="248"/>
      <c r="FX4" s="248"/>
      <c r="FY4" s="248"/>
      <c r="FZ4" s="248"/>
      <c r="GA4" s="248"/>
      <c r="GB4" s="248"/>
      <c r="GC4" s="248"/>
      <c r="GD4" s="248"/>
      <c r="GE4" s="248"/>
      <c r="GF4" s="248"/>
      <c r="GG4" s="248"/>
      <c r="GH4" s="248"/>
      <c r="GI4" s="248"/>
      <c r="GJ4" s="248"/>
      <c r="GK4" s="248"/>
      <c r="GL4" s="248"/>
      <c r="GM4" s="248"/>
      <c r="GN4" s="248"/>
      <c r="GO4" s="248"/>
      <c r="GP4" s="248"/>
      <c r="GQ4" s="248"/>
      <c r="GR4" s="248"/>
      <c r="GS4" s="248"/>
      <c r="GT4" s="248"/>
      <c r="GU4" s="248"/>
      <c r="GV4" s="248"/>
      <c r="GW4" s="248"/>
      <c r="GX4" s="248"/>
      <c r="GY4" s="248"/>
      <c r="GZ4" s="248"/>
      <c r="HA4" s="248"/>
      <c r="HB4" s="248"/>
      <c r="HC4" s="248"/>
      <c r="HD4" s="248"/>
      <c r="HE4" s="248"/>
      <c r="HF4" s="248"/>
      <c r="HG4" s="248"/>
      <c r="HH4" s="248"/>
      <c r="HI4" s="248"/>
      <c r="HJ4" s="248"/>
      <c r="HK4" s="248"/>
      <c r="HL4" s="248"/>
      <c r="HM4" s="248"/>
      <c r="HN4" s="248"/>
      <c r="HO4" s="248"/>
      <c r="HP4" s="248"/>
      <c r="HQ4" s="248"/>
      <c r="HR4" s="248"/>
      <c r="HS4" s="248"/>
      <c r="HT4" s="248"/>
      <c r="HU4" s="248"/>
      <c r="HV4" s="248"/>
      <c r="HW4" s="248"/>
      <c r="HX4" s="248"/>
      <c r="HY4" s="248"/>
      <c r="HZ4" s="248"/>
      <c r="IA4" s="248"/>
      <c r="IB4" s="248"/>
      <c r="IC4" s="248"/>
      <c r="ID4" s="248"/>
      <c r="IE4" s="248"/>
      <c r="IF4" s="248"/>
      <c r="IG4" s="248"/>
      <c r="IH4" s="248"/>
      <c r="II4" s="248"/>
      <c r="IJ4" s="248"/>
      <c r="IK4" s="248"/>
      <c r="IL4" s="248"/>
      <c r="IM4" s="248"/>
      <c r="IN4" s="248"/>
      <c r="IO4" s="248"/>
      <c r="IP4" s="248"/>
      <c r="IQ4" s="248"/>
      <c r="IR4" s="248"/>
      <c r="IS4" s="249"/>
      <c r="IT4" s="155"/>
      <c r="IU4" s="161"/>
      <c r="IV4" s="161" t="s">
        <v>67</v>
      </c>
      <c r="IW4" s="161"/>
      <c r="IX4" s="161"/>
    </row>
    <row r="5" spans="1:258" ht="23.25" hidden="1" customHeight="1">
      <c r="A5" s="141"/>
      <c r="B5" s="141"/>
      <c r="C5" s="141"/>
      <c r="D5" s="141"/>
      <c r="E5" s="245"/>
      <c r="F5" s="245"/>
      <c r="G5" s="245"/>
      <c r="H5" s="244"/>
      <c r="I5" s="255" t="s">
        <v>134</v>
      </c>
      <c r="J5" s="141"/>
      <c r="K5" s="141"/>
      <c r="L5" s="142"/>
      <c r="M5" s="155"/>
      <c r="N5" s="155"/>
      <c r="O5" s="155"/>
      <c r="P5" s="236">
        <v>1</v>
      </c>
      <c r="Q5" s="150"/>
      <c r="R5" s="112"/>
      <c r="S5" s="154" t="s">
        <v>134</v>
      </c>
      <c r="T5" s="96" t="s">
        <v>68</v>
      </c>
      <c r="U5" s="99"/>
      <c r="V5" s="258"/>
      <c r="W5" s="259"/>
      <c r="X5" s="259"/>
      <c r="Y5" s="259"/>
      <c r="Z5" s="259"/>
      <c r="AA5" s="259"/>
      <c r="AB5" s="260"/>
      <c r="AC5" s="261"/>
      <c r="AD5" s="262"/>
      <c r="AE5" s="262"/>
      <c r="AF5" s="262"/>
      <c r="AG5" s="262"/>
      <c r="AH5" s="262"/>
      <c r="AI5" s="262"/>
      <c r="AJ5" s="262"/>
      <c r="AK5" s="262"/>
      <c r="AL5" s="262"/>
      <c r="AM5" s="262"/>
      <c r="AN5" s="262"/>
      <c r="AO5" s="262"/>
      <c r="AP5" s="262"/>
      <c r="AQ5" s="262"/>
      <c r="AR5" s="262"/>
      <c r="AS5" s="262"/>
      <c r="AT5" s="262"/>
      <c r="AU5" s="262"/>
      <c r="AV5" s="262"/>
      <c r="AW5" s="262"/>
      <c r="AX5" s="262"/>
      <c r="AY5" s="262"/>
      <c r="AZ5" s="262"/>
      <c r="BA5" s="262"/>
      <c r="BB5" s="262"/>
      <c r="BC5" s="262"/>
      <c r="BD5" s="262"/>
      <c r="BE5" s="262"/>
      <c r="BF5" s="262"/>
      <c r="BG5" s="262"/>
      <c r="BH5" s="262"/>
      <c r="BI5" s="262"/>
      <c r="BJ5" s="262"/>
      <c r="BK5" s="262"/>
      <c r="BL5" s="262"/>
      <c r="BM5" s="262"/>
      <c r="BN5" s="262"/>
      <c r="BO5" s="262"/>
      <c r="BP5" s="262"/>
      <c r="BQ5" s="262"/>
      <c r="BR5" s="262"/>
      <c r="BS5" s="262"/>
      <c r="BT5" s="262"/>
      <c r="BU5" s="262"/>
      <c r="BV5" s="262"/>
      <c r="BW5" s="262"/>
      <c r="BX5" s="262"/>
      <c r="BY5" s="262"/>
      <c r="BZ5" s="262"/>
      <c r="CA5" s="262"/>
      <c r="CB5" s="262"/>
      <c r="CC5" s="262"/>
      <c r="CD5" s="262"/>
      <c r="CE5" s="262"/>
      <c r="CF5" s="262"/>
      <c r="CG5" s="262"/>
      <c r="CH5" s="262"/>
      <c r="CI5" s="262"/>
      <c r="CJ5" s="262"/>
      <c r="CK5" s="262"/>
      <c r="CL5" s="262"/>
      <c r="CM5" s="262"/>
      <c r="CN5" s="262"/>
      <c r="CO5" s="262"/>
      <c r="CP5" s="262"/>
      <c r="CQ5" s="262"/>
      <c r="CR5" s="262"/>
      <c r="CS5" s="262"/>
      <c r="CT5" s="262"/>
      <c r="CU5" s="262"/>
      <c r="CV5" s="262"/>
      <c r="CW5" s="262"/>
      <c r="CX5" s="262"/>
      <c r="CY5" s="262"/>
      <c r="CZ5" s="262"/>
      <c r="DA5" s="262"/>
      <c r="DB5" s="262"/>
      <c r="DC5" s="262"/>
      <c r="DD5" s="262"/>
      <c r="DE5" s="262"/>
      <c r="DF5" s="262"/>
      <c r="DG5" s="262"/>
      <c r="DH5" s="262"/>
      <c r="DI5" s="262"/>
      <c r="DJ5" s="262"/>
      <c r="DK5" s="262"/>
      <c r="DL5" s="262"/>
      <c r="DM5" s="262"/>
      <c r="DN5" s="262"/>
      <c r="DO5" s="262"/>
      <c r="DP5" s="262"/>
      <c r="DQ5" s="262"/>
      <c r="DR5" s="262"/>
      <c r="DS5" s="262"/>
      <c r="DT5" s="262"/>
      <c r="DU5" s="262"/>
      <c r="DV5" s="262"/>
      <c r="DW5" s="262"/>
      <c r="DX5" s="262"/>
      <c r="DY5" s="262"/>
      <c r="DZ5" s="262"/>
      <c r="EA5" s="262"/>
      <c r="EB5" s="262"/>
      <c r="EC5" s="262"/>
      <c r="ED5" s="262"/>
      <c r="EE5" s="262"/>
      <c r="EF5" s="262"/>
      <c r="EG5" s="262"/>
      <c r="EH5" s="262"/>
      <c r="EI5" s="262"/>
      <c r="EJ5" s="262"/>
      <c r="EK5" s="262"/>
      <c r="EL5" s="262"/>
      <c r="EM5" s="262"/>
      <c r="EN5" s="262"/>
      <c r="EO5" s="262"/>
      <c r="EP5" s="262"/>
      <c r="EQ5" s="262"/>
      <c r="ER5" s="262"/>
      <c r="ES5" s="262"/>
      <c r="ET5" s="262"/>
      <c r="EU5" s="262"/>
      <c r="EV5" s="262"/>
      <c r="EW5" s="262"/>
      <c r="EX5" s="262"/>
      <c r="EY5" s="262"/>
      <c r="EZ5" s="262"/>
      <c r="FA5" s="262"/>
      <c r="FB5" s="262"/>
      <c r="FC5" s="262"/>
      <c r="FD5" s="262"/>
      <c r="FE5" s="262"/>
      <c r="FF5" s="262"/>
      <c r="FG5" s="262"/>
      <c r="FH5" s="262"/>
      <c r="FI5" s="262"/>
      <c r="FJ5" s="262"/>
      <c r="FK5" s="262"/>
      <c r="FL5" s="262"/>
      <c r="FM5" s="262"/>
      <c r="FN5" s="262"/>
      <c r="FO5" s="262"/>
      <c r="FP5" s="262"/>
      <c r="FQ5" s="262"/>
      <c r="FR5" s="262"/>
      <c r="FS5" s="262"/>
      <c r="FT5" s="262"/>
      <c r="FU5" s="262"/>
      <c r="FV5" s="262"/>
      <c r="FW5" s="262"/>
      <c r="FX5" s="262"/>
      <c r="FY5" s="262"/>
      <c r="FZ5" s="262"/>
      <c r="GA5" s="262"/>
      <c r="GB5" s="262"/>
      <c r="GC5" s="262"/>
      <c r="GD5" s="262"/>
      <c r="GE5" s="262"/>
      <c r="GF5" s="262"/>
      <c r="GG5" s="262"/>
      <c r="GH5" s="262"/>
      <c r="GI5" s="262"/>
      <c r="GJ5" s="262"/>
      <c r="GK5" s="262"/>
      <c r="GL5" s="262"/>
      <c r="GM5" s="262"/>
      <c r="GN5" s="262"/>
      <c r="GO5" s="262"/>
      <c r="GP5" s="262"/>
      <c r="GQ5" s="262"/>
      <c r="GR5" s="262"/>
      <c r="GS5" s="262"/>
      <c r="GT5" s="262"/>
      <c r="GU5" s="262"/>
      <c r="GV5" s="262"/>
      <c r="GW5" s="262"/>
      <c r="GX5" s="262"/>
      <c r="GY5" s="262"/>
      <c r="GZ5" s="262"/>
      <c r="HA5" s="262"/>
      <c r="HB5" s="262"/>
      <c r="HC5" s="262"/>
      <c r="HD5" s="262"/>
      <c r="HE5" s="262"/>
      <c r="HF5" s="262"/>
      <c r="HG5" s="262"/>
      <c r="HH5" s="262"/>
      <c r="HI5" s="262"/>
      <c r="HJ5" s="262"/>
      <c r="HK5" s="262"/>
      <c r="HL5" s="262"/>
      <c r="HM5" s="262"/>
      <c r="HN5" s="262"/>
      <c r="HO5" s="262"/>
      <c r="HP5" s="262"/>
      <c r="HQ5" s="262"/>
      <c r="HR5" s="262"/>
      <c r="HS5" s="262"/>
      <c r="HT5" s="262"/>
      <c r="HU5" s="262"/>
      <c r="HV5" s="262"/>
      <c r="HW5" s="262"/>
      <c r="HX5" s="262"/>
      <c r="HY5" s="262"/>
      <c r="HZ5" s="262"/>
      <c r="IA5" s="262"/>
      <c r="IB5" s="262"/>
      <c r="IC5" s="262"/>
      <c r="ID5" s="262"/>
      <c r="IE5" s="262"/>
      <c r="IF5" s="262"/>
      <c r="IG5" s="262"/>
      <c r="IH5" s="262"/>
      <c r="II5" s="262"/>
      <c r="IJ5" s="262"/>
      <c r="IK5" s="262"/>
      <c r="IL5" s="262"/>
      <c r="IM5" s="262"/>
      <c r="IN5" s="262"/>
      <c r="IO5" s="262"/>
      <c r="IP5" s="262"/>
      <c r="IQ5" s="262"/>
      <c r="IR5" s="262"/>
      <c r="IS5" s="263"/>
      <c r="IT5" s="155"/>
      <c r="IU5" s="161"/>
      <c r="IV5" s="161" t="s">
        <v>68</v>
      </c>
      <c r="IW5" s="161"/>
      <c r="IX5" s="161"/>
    </row>
    <row r="6" spans="1:258" ht="23.25" hidden="1" customHeight="1">
      <c r="A6" s="141"/>
      <c r="B6" s="141"/>
      <c r="C6" s="141"/>
      <c r="D6" s="141"/>
      <c r="E6" s="245"/>
      <c r="F6" s="245"/>
      <c r="G6" s="245"/>
      <c r="H6" s="245"/>
      <c r="I6" s="256"/>
      <c r="J6" s="255" t="s">
        <v>134</v>
      </c>
      <c r="K6" s="141"/>
      <c r="L6" s="142" t="s">
        <v>69</v>
      </c>
      <c r="M6" s="155"/>
      <c r="N6" s="155"/>
      <c r="O6" s="155"/>
      <c r="P6" s="236"/>
      <c r="Q6" s="236">
        <v>1</v>
      </c>
      <c r="R6" s="113"/>
      <c r="S6" s="154" t="s">
        <v>134</v>
      </c>
      <c r="T6" s="97" t="s">
        <v>70</v>
      </c>
      <c r="U6" s="99"/>
      <c r="V6" s="237"/>
      <c r="W6" s="238"/>
      <c r="X6" s="238"/>
      <c r="Y6" s="238"/>
      <c r="Z6" s="238"/>
      <c r="AA6" s="238"/>
      <c r="AB6" s="239"/>
      <c r="AC6" s="237"/>
      <c r="AD6" s="238"/>
      <c r="AE6" s="238"/>
      <c r="AF6" s="238"/>
      <c r="AG6" s="238"/>
      <c r="AH6" s="238"/>
      <c r="AI6" s="238"/>
      <c r="AJ6" s="238"/>
      <c r="AK6" s="238"/>
      <c r="AL6" s="238"/>
      <c r="AM6" s="238"/>
      <c r="AN6" s="238"/>
      <c r="AO6" s="238"/>
      <c r="AP6" s="238"/>
      <c r="AQ6" s="238"/>
      <c r="AR6" s="238"/>
      <c r="AS6" s="238"/>
      <c r="AT6" s="238"/>
      <c r="AU6" s="238"/>
      <c r="AV6" s="238"/>
      <c r="AW6" s="238"/>
      <c r="AX6" s="238"/>
      <c r="AY6" s="238"/>
      <c r="AZ6" s="238"/>
      <c r="BA6" s="238"/>
      <c r="BB6" s="238"/>
      <c r="BC6" s="238"/>
      <c r="BD6" s="238"/>
      <c r="BE6" s="238"/>
      <c r="BF6" s="238"/>
      <c r="BG6" s="238"/>
      <c r="BH6" s="238"/>
      <c r="BI6" s="238"/>
      <c r="BJ6" s="238"/>
      <c r="BK6" s="238"/>
      <c r="BL6" s="238"/>
      <c r="BM6" s="238"/>
      <c r="BN6" s="238"/>
      <c r="BO6" s="238"/>
      <c r="BP6" s="238"/>
      <c r="BQ6" s="238"/>
      <c r="BR6" s="238"/>
      <c r="BS6" s="238"/>
      <c r="BT6" s="238"/>
      <c r="BU6" s="238"/>
      <c r="BV6" s="238"/>
      <c r="BW6" s="238"/>
      <c r="BX6" s="238"/>
      <c r="BY6" s="238"/>
      <c r="BZ6" s="238"/>
      <c r="CA6" s="238"/>
      <c r="CB6" s="238"/>
      <c r="CC6" s="238"/>
      <c r="CD6" s="238"/>
      <c r="CE6" s="238"/>
      <c r="CF6" s="238"/>
      <c r="CG6" s="238"/>
      <c r="CH6" s="238"/>
      <c r="CI6" s="238"/>
      <c r="CJ6" s="238"/>
      <c r="CK6" s="238"/>
      <c r="CL6" s="238"/>
      <c r="CM6" s="238"/>
      <c r="CN6" s="238"/>
      <c r="CO6" s="238"/>
      <c r="CP6" s="238"/>
      <c r="CQ6" s="238"/>
      <c r="CR6" s="238"/>
      <c r="CS6" s="238"/>
      <c r="CT6" s="238"/>
      <c r="CU6" s="238"/>
      <c r="CV6" s="238"/>
      <c r="CW6" s="238"/>
      <c r="CX6" s="238"/>
      <c r="CY6" s="238"/>
      <c r="CZ6" s="238"/>
      <c r="DA6" s="238"/>
      <c r="DB6" s="238"/>
      <c r="DC6" s="238"/>
      <c r="DD6" s="238"/>
      <c r="DE6" s="238"/>
      <c r="DF6" s="238"/>
      <c r="DG6" s="238"/>
      <c r="DH6" s="238"/>
      <c r="DI6" s="238"/>
      <c r="DJ6" s="238"/>
      <c r="DK6" s="238"/>
      <c r="DL6" s="238"/>
      <c r="DM6" s="238"/>
      <c r="DN6" s="238"/>
      <c r="DO6" s="238"/>
      <c r="DP6" s="238"/>
      <c r="DQ6" s="238"/>
      <c r="DR6" s="238"/>
      <c r="DS6" s="238"/>
      <c r="DT6" s="238"/>
      <c r="DU6" s="238"/>
      <c r="DV6" s="238"/>
      <c r="DW6" s="238"/>
      <c r="DX6" s="238"/>
      <c r="DY6" s="238"/>
      <c r="DZ6" s="238"/>
      <c r="EA6" s="238"/>
      <c r="EB6" s="238"/>
      <c r="EC6" s="238"/>
      <c r="ED6" s="238"/>
      <c r="EE6" s="238"/>
      <c r="EF6" s="238"/>
      <c r="EG6" s="238"/>
      <c r="EH6" s="238"/>
      <c r="EI6" s="238"/>
      <c r="EJ6" s="238"/>
      <c r="EK6" s="238"/>
      <c r="EL6" s="238"/>
      <c r="EM6" s="238"/>
      <c r="EN6" s="238"/>
      <c r="EO6" s="238"/>
      <c r="EP6" s="238"/>
      <c r="EQ6" s="238"/>
      <c r="ER6" s="238"/>
      <c r="ES6" s="238"/>
      <c r="ET6" s="238"/>
      <c r="EU6" s="238"/>
      <c r="EV6" s="238"/>
      <c r="EW6" s="238"/>
      <c r="EX6" s="238"/>
      <c r="EY6" s="238"/>
      <c r="EZ6" s="238"/>
      <c r="FA6" s="238"/>
      <c r="FB6" s="238"/>
      <c r="FC6" s="238"/>
      <c r="FD6" s="238"/>
      <c r="FE6" s="238"/>
      <c r="FF6" s="238"/>
      <c r="FG6" s="238"/>
      <c r="FH6" s="238"/>
      <c r="FI6" s="238"/>
      <c r="FJ6" s="238"/>
      <c r="FK6" s="238"/>
      <c r="FL6" s="238"/>
      <c r="FM6" s="238"/>
      <c r="FN6" s="238"/>
      <c r="FO6" s="238"/>
      <c r="FP6" s="238"/>
      <c r="FQ6" s="238"/>
      <c r="FR6" s="238"/>
      <c r="FS6" s="238"/>
      <c r="FT6" s="238"/>
      <c r="FU6" s="238"/>
      <c r="FV6" s="238"/>
      <c r="FW6" s="238"/>
      <c r="FX6" s="238"/>
      <c r="FY6" s="238"/>
      <c r="FZ6" s="238"/>
      <c r="GA6" s="238"/>
      <c r="GB6" s="238"/>
      <c r="GC6" s="238"/>
      <c r="GD6" s="238"/>
      <c r="GE6" s="238"/>
      <c r="GF6" s="238"/>
      <c r="GG6" s="238"/>
      <c r="GH6" s="238"/>
      <c r="GI6" s="238"/>
      <c r="GJ6" s="238"/>
      <c r="GK6" s="238"/>
      <c r="GL6" s="238"/>
      <c r="GM6" s="238"/>
      <c r="GN6" s="238"/>
      <c r="GO6" s="238"/>
      <c r="GP6" s="238"/>
      <c r="GQ6" s="238"/>
      <c r="GR6" s="238"/>
      <c r="GS6" s="238"/>
      <c r="GT6" s="238"/>
      <c r="GU6" s="238"/>
      <c r="GV6" s="238"/>
      <c r="GW6" s="238"/>
      <c r="GX6" s="238"/>
      <c r="GY6" s="238"/>
      <c r="GZ6" s="238"/>
      <c r="HA6" s="238"/>
      <c r="HB6" s="238"/>
      <c r="HC6" s="238"/>
      <c r="HD6" s="238"/>
      <c r="HE6" s="238"/>
      <c r="HF6" s="238"/>
      <c r="HG6" s="238"/>
      <c r="HH6" s="238"/>
      <c r="HI6" s="238"/>
      <c r="HJ6" s="238"/>
      <c r="HK6" s="238"/>
      <c r="HL6" s="238"/>
      <c r="HM6" s="238"/>
      <c r="HN6" s="238"/>
      <c r="HO6" s="238"/>
      <c r="HP6" s="238"/>
      <c r="HQ6" s="238"/>
      <c r="HR6" s="238"/>
      <c r="HS6" s="238"/>
      <c r="HT6" s="238"/>
      <c r="HU6" s="238"/>
      <c r="HV6" s="238"/>
      <c r="HW6" s="238"/>
      <c r="HX6" s="238"/>
      <c r="HY6" s="238"/>
      <c r="HZ6" s="238"/>
      <c r="IA6" s="238"/>
      <c r="IB6" s="238"/>
      <c r="IC6" s="238"/>
      <c r="ID6" s="238"/>
      <c r="IE6" s="238"/>
      <c r="IF6" s="238"/>
      <c r="IG6" s="238"/>
      <c r="IH6" s="238"/>
      <c r="II6" s="238"/>
      <c r="IJ6" s="238"/>
      <c r="IK6" s="238"/>
      <c r="IL6" s="238"/>
      <c r="IM6" s="238"/>
      <c r="IN6" s="238"/>
      <c r="IO6" s="238"/>
      <c r="IP6" s="238"/>
      <c r="IQ6" s="238"/>
      <c r="IR6" s="238"/>
      <c r="IS6" s="239"/>
      <c r="IT6" s="155"/>
      <c r="IU6" s="161"/>
      <c r="IV6" s="161" t="s">
        <v>70</v>
      </c>
      <c r="IW6" s="161"/>
      <c r="IX6" s="161"/>
    </row>
    <row r="7" spans="1:258" ht="23.25" hidden="1" customHeight="1">
      <c r="A7" s="141"/>
      <c r="B7" s="141"/>
      <c r="C7" s="141"/>
      <c r="D7" s="141"/>
      <c r="E7" s="245"/>
      <c r="F7" s="245"/>
      <c r="G7" s="245"/>
      <c r="H7" s="245"/>
      <c r="I7" s="256"/>
      <c r="J7" s="256"/>
      <c r="K7" s="255" t="s">
        <v>134</v>
      </c>
      <c r="L7" s="142"/>
      <c r="M7" s="155"/>
      <c r="N7" s="155"/>
      <c r="O7" s="155"/>
      <c r="P7" s="236"/>
      <c r="Q7" s="236"/>
      <c r="R7" s="113">
        <v>1</v>
      </c>
      <c r="S7" s="154" t="s">
        <v>134</v>
      </c>
      <c r="T7" s="146"/>
      <c r="U7" s="99"/>
      <c r="V7" s="118"/>
      <c r="W7" s="118"/>
      <c r="X7" s="132"/>
      <c r="Y7" s="240"/>
      <c r="Z7" s="242" t="s">
        <v>71</v>
      </c>
      <c r="AA7" s="240"/>
      <c r="AB7" s="242" t="s">
        <v>71</v>
      </c>
      <c r="AC7" s="118"/>
      <c r="AD7" s="118"/>
      <c r="AE7" s="132"/>
      <c r="AF7" s="240"/>
      <c r="AG7" s="242" t="s">
        <v>71</v>
      </c>
      <c r="AH7" s="240"/>
      <c r="AI7" s="242" t="s">
        <v>71</v>
      </c>
      <c r="AJ7" s="118"/>
      <c r="AK7" s="118"/>
      <c r="AL7" s="132"/>
      <c r="AM7" s="240"/>
      <c r="AN7" s="242" t="s">
        <v>71</v>
      </c>
      <c r="AO7" s="240"/>
      <c r="AP7" s="242" t="s">
        <v>71</v>
      </c>
      <c r="AQ7" s="118"/>
      <c r="AR7" s="118"/>
      <c r="AS7" s="132"/>
      <c r="AT7" s="240"/>
      <c r="AU7" s="242" t="s">
        <v>71</v>
      </c>
      <c r="AV7" s="240"/>
      <c r="AW7" s="242" t="s">
        <v>71</v>
      </c>
      <c r="AX7" s="118"/>
      <c r="AY7" s="118"/>
      <c r="AZ7" s="132"/>
      <c r="BA7" s="240"/>
      <c r="BB7" s="242" t="s">
        <v>71</v>
      </c>
      <c r="BC7" s="240"/>
      <c r="BD7" s="242" t="s">
        <v>71</v>
      </c>
      <c r="BE7" s="118"/>
      <c r="BF7" s="118"/>
      <c r="BG7" s="132"/>
      <c r="BH7" s="240"/>
      <c r="BI7" s="242" t="s">
        <v>71</v>
      </c>
      <c r="BJ7" s="240"/>
      <c r="BK7" s="242" t="s">
        <v>71</v>
      </c>
      <c r="BL7" s="118"/>
      <c r="BM7" s="118"/>
      <c r="BN7" s="132"/>
      <c r="BO7" s="240"/>
      <c r="BP7" s="242" t="s">
        <v>71</v>
      </c>
      <c r="BQ7" s="240"/>
      <c r="BR7" s="242" t="s">
        <v>71</v>
      </c>
      <c r="BS7" s="118"/>
      <c r="BT7" s="118"/>
      <c r="BU7" s="132"/>
      <c r="BV7" s="240"/>
      <c r="BW7" s="242" t="s">
        <v>71</v>
      </c>
      <c r="BX7" s="240"/>
      <c r="BY7" s="242" t="s">
        <v>71</v>
      </c>
      <c r="BZ7" s="118"/>
      <c r="CA7" s="118"/>
      <c r="CB7" s="132"/>
      <c r="CC7" s="240"/>
      <c r="CD7" s="242" t="s">
        <v>71</v>
      </c>
      <c r="CE7" s="240"/>
      <c r="CF7" s="242" t="s">
        <v>71</v>
      </c>
      <c r="CG7" s="118"/>
      <c r="CH7" s="118"/>
      <c r="CI7" s="132"/>
      <c r="CJ7" s="240"/>
      <c r="CK7" s="242" t="s">
        <v>71</v>
      </c>
      <c r="CL7" s="240"/>
      <c r="CM7" s="242" t="s">
        <v>71</v>
      </c>
      <c r="CN7" s="118"/>
      <c r="CO7" s="118"/>
      <c r="CP7" s="132"/>
      <c r="CQ7" s="240"/>
      <c r="CR7" s="242" t="s">
        <v>71</v>
      </c>
      <c r="CS7" s="240"/>
      <c r="CT7" s="242" t="s">
        <v>71</v>
      </c>
      <c r="CU7" s="118"/>
      <c r="CV7" s="118"/>
      <c r="CW7" s="132"/>
      <c r="CX7" s="240"/>
      <c r="CY7" s="242" t="s">
        <v>71</v>
      </c>
      <c r="CZ7" s="240"/>
      <c r="DA7" s="242" t="s">
        <v>71</v>
      </c>
      <c r="DB7" s="118"/>
      <c r="DC7" s="118"/>
      <c r="DD7" s="132"/>
      <c r="DE7" s="240"/>
      <c r="DF7" s="242" t="s">
        <v>71</v>
      </c>
      <c r="DG7" s="240"/>
      <c r="DH7" s="242" t="s">
        <v>71</v>
      </c>
      <c r="DI7" s="118"/>
      <c r="DJ7" s="118"/>
      <c r="DK7" s="132"/>
      <c r="DL7" s="240"/>
      <c r="DM7" s="242" t="s">
        <v>71</v>
      </c>
      <c r="DN7" s="240"/>
      <c r="DO7" s="242" t="s">
        <v>71</v>
      </c>
      <c r="DP7" s="118"/>
      <c r="DQ7" s="118"/>
      <c r="DR7" s="132"/>
      <c r="DS7" s="240"/>
      <c r="DT7" s="242" t="s">
        <v>71</v>
      </c>
      <c r="DU7" s="240"/>
      <c r="DV7" s="242" t="s">
        <v>71</v>
      </c>
      <c r="DW7" s="118"/>
      <c r="DX7" s="118"/>
      <c r="DY7" s="132"/>
      <c r="DZ7" s="240"/>
      <c r="EA7" s="242" t="s">
        <v>71</v>
      </c>
      <c r="EB7" s="240"/>
      <c r="EC7" s="242" t="s">
        <v>71</v>
      </c>
      <c r="ED7" s="118"/>
      <c r="EE7" s="118"/>
      <c r="EF7" s="132"/>
      <c r="EG7" s="240"/>
      <c r="EH7" s="242" t="s">
        <v>71</v>
      </c>
      <c r="EI7" s="240"/>
      <c r="EJ7" s="242" t="s">
        <v>71</v>
      </c>
      <c r="EK7" s="118"/>
      <c r="EL7" s="118"/>
      <c r="EM7" s="132"/>
      <c r="EN7" s="240"/>
      <c r="EO7" s="242" t="s">
        <v>71</v>
      </c>
      <c r="EP7" s="240"/>
      <c r="EQ7" s="242" t="s">
        <v>71</v>
      </c>
      <c r="ER7" s="118"/>
      <c r="ES7" s="118"/>
      <c r="ET7" s="132"/>
      <c r="EU7" s="240"/>
      <c r="EV7" s="242" t="s">
        <v>71</v>
      </c>
      <c r="EW7" s="240"/>
      <c r="EX7" s="242" t="s">
        <v>71</v>
      </c>
      <c r="EY7" s="118"/>
      <c r="EZ7" s="118"/>
      <c r="FA7" s="132"/>
      <c r="FB7" s="240"/>
      <c r="FC7" s="242" t="s">
        <v>71</v>
      </c>
      <c r="FD7" s="240"/>
      <c r="FE7" s="242" t="s">
        <v>71</v>
      </c>
      <c r="FF7" s="118"/>
      <c r="FG7" s="118"/>
      <c r="FH7" s="132"/>
      <c r="FI7" s="240"/>
      <c r="FJ7" s="242" t="s">
        <v>71</v>
      </c>
      <c r="FK7" s="240"/>
      <c r="FL7" s="242" t="s">
        <v>71</v>
      </c>
      <c r="FM7" s="118"/>
      <c r="FN7" s="118"/>
      <c r="FO7" s="132"/>
      <c r="FP7" s="240"/>
      <c r="FQ7" s="242" t="s">
        <v>71</v>
      </c>
      <c r="FR7" s="240"/>
      <c r="FS7" s="242" t="s">
        <v>71</v>
      </c>
      <c r="FT7" s="118"/>
      <c r="FU7" s="118"/>
      <c r="FV7" s="132"/>
      <c r="FW7" s="240"/>
      <c r="FX7" s="242" t="s">
        <v>71</v>
      </c>
      <c r="FY7" s="240"/>
      <c r="FZ7" s="242" t="s">
        <v>71</v>
      </c>
      <c r="GA7" s="118"/>
      <c r="GB7" s="118"/>
      <c r="GC7" s="132"/>
      <c r="GD7" s="240"/>
      <c r="GE7" s="242" t="s">
        <v>71</v>
      </c>
      <c r="GF7" s="240"/>
      <c r="GG7" s="242" t="s">
        <v>71</v>
      </c>
      <c r="GH7" s="118"/>
      <c r="GI7" s="118"/>
      <c r="GJ7" s="132"/>
      <c r="GK7" s="240"/>
      <c r="GL7" s="242" t="s">
        <v>71</v>
      </c>
      <c r="GM7" s="240"/>
      <c r="GN7" s="242" t="s">
        <v>71</v>
      </c>
      <c r="GO7" s="118"/>
      <c r="GP7" s="118"/>
      <c r="GQ7" s="132"/>
      <c r="GR7" s="240"/>
      <c r="GS7" s="242" t="s">
        <v>71</v>
      </c>
      <c r="GT7" s="240"/>
      <c r="GU7" s="242" t="s">
        <v>71</v>
      </c>
      <c r="GV7" s="118"/>
      <c r="GW7" s="118"/>
      <c r="GX7" s="132"/>
      <c r="GY7" s="240"/>
      <c r="GZ7" s="242" t="s">
        <v>71</v>
      </c>
      <c r="HA7" s="240"/>
      <c r="HB7" s="242" t="s">
        <v>71</v>
      </c>
      <c r="HC7" s="118"/>
      <c r="HD7" s="118"/>
      <c r="HE7" s="132"/>
      <c r="HF7" s="240"/>
      <c r="HG7" s="242" t="s">
        <v>71</v>
      </c>
      <c r="HH7" s="240"/>
      <c r="HI7" s="242" t="s">
        <v>71</v>
      </c>
      <c r="HJ7" s="118"/>
      <c r="HK7" s="118"/>
      <c r="HL7" s="132"/>
      <c r="HM7" s="240"/>
      <c r="HN7" s="242" t="s">
        <v>71</v>
      </c>
      <c r="HO7" s="240"/>
      <c r="HP7" s="242" t="s">
        <v>71</v>
      </c>
      <c r="HQ7" s="118"/>
      <c r="HR7" s="118"/>
      <c r="HS7" s="132"/>
      <c r="HT7" s="240"/>
      <c r="HU7" s="242" t="s">
        <v>71</v>
      </c>
      <c r="HV7" s="240"/>
      <c r="HW7" s="242" t="s">
        <v>71</v>
      </c>
      <c r="HX7" s="118"/>
      <c r="HY7" s="118"/>
      <c r="HZ7" s="132"/>
      <c r="IA7" s="240"/>
      <c r="IB7" s="242" t="s">
        <v>71</v>
      </c>
      <c r="IC7" s="240"/>
      <c r="ID7" s="242" t="s">
        <v>71</v>
      </c>
      <c r="IE7" s="118"/>
      <c r="IF7" s="118"/>
      <c r="IG7" s="132"/>
      <c r="IH7" s="240"/>
      <c r="II7" s="242" t="s">
        <v>71</v>
      </c>
      <c r="IJ7" s="240"/>
      <c r="IK7" s="242" t="s">
        <v>71</v>
      </c>
      <c r="IL7" s="118"/>
      <c r="IM7" s="118"/>
      <c r="IN7" s="132"/>
      <c r="IO7" s="240"/>
      <c r="IP7" s="242" t="s">
        <v>71</v>
      </c>
      <c r="IQ7" s="240"/>
      <c r="IR7" s="242" t="s">
        <v>71</v>
      </c>
      <c r="IS7" s="147"/>
      <c r="IT7" s="163" t="s">
        <v>134</v>
      </c>
      <c r="IU7" s="161"/>
      <c r="IV7" s="161" t="s">
        <v>134</v>
      </c>
      <c r="IW7" s="161"/>
      <c r="IX7" s="161"/>
    </row>
    <row r="8" spans="1:258" ht="14.25" hidden="1" customHeight="1">
      <c r="A8" s="141"/>
      <c r="B8" s="141"/>
      <c r="C8" s="141"/>
      <c r="D8" s="141"/>
      <c r="E8" s="245"/>
      <c r="F8" s="245"/>
      <c r="G8" s="245"/>
      <c r="H8" s="245"/>
      <c r="I8" s="256"/>
      <c r="J8" s="256"/>
      <c r="K8" s="257"/>
      <c r="L8" s="142"/>
      <c r="M8" s="155"/>
      <c r="N8" s="155"/>
      <c r="O8" s="155"/>
      <c r="P8" s="236"/>
      <c r="Q8" s="236"/>
      <c r="R8" s="113"/>
      <c r="S8" s="90"/>
      <c r="T8" s="99"/>
      <c r="U8" s="99"/>
      <c r="V8" s="104"/>
      <c r="W8" s="104"/>
      <c r="X8" s="106" t="s">
        <v>135</v>
      </c>
      <c r="Y8" s="241"/>
      <c r="Z8" s="243"/>
      <c r="AA8" s="241"/>
      <c r="AB8" s="243"/>
      <c r="AC8" s="104"/>
      <c r="AD8" s="104"/>
      <c r="AE8" s="106" t="s">
        <v>135</v>
      </c>
      <c r="AF8" s="241"/>
      <c r="AG8" s="243"/>
      <c r="AH8" s="241"/>
      <c r="AI8" s="243"/>
      <c r="AJ8" s="104"/>
      <c r="AK8" s="104"/>
      <c r="AL8" s="106" t="s">
        <v>135</v>
      </c>
      <c r="AM8" s="241"/>
      <c r="AN8" s="243"/>
      <c r="AO8" s="241"/>
      <c r="AP8" s="243"/>
      <c r="AQ8" s="104"/>
      <c r="AR8" s="104"/>
      <c r="AS8" s="106" t="s">
        <v>135</v>
      </c>
      <c r="AT8" s="241"/>
      <c r="AU8" s="243"/>
      <c r="AV8" s="241"/>
      <c r="AW8" s="243"/>
      <c r="AX8" s="104"/>
      <c r="AY8" s="104"/>
      <c r="AZ8" s="106" t="s">
        <v>135</v>
      </c>
      <c r="BA8" s="241"/>
      <c r="BB8" s="243"/>
      <c r="BC8" s="241"/>
      <c r="BD8" s="243"/>
      <c r="BE8" s="104"/>
      <c r="BF8" s="104"/>
      <c r="BG8" s="106" t="s">
        <v>135</v>
      </c>
      <c r="BH8" s="241"/>
      <c r="BI8" s="243"/>
      <c r="BJ8" s="241"/>
      <c r="BK8" s="243"/>
      <c r="BL8" s="104"/>
      <c r="BM8" s="104"/>
      <c r="BN8" s="106" t="s">
        <v>135</v>
      </c>
      <c r="BO8" s="241"/>
      <c r="BP8" s="243"/>
      <c r="BQ8" s="241"/>
      <c r="BR8" s="243"/>
      <c r="BS8" s="104"/>
      <c r="BT8" s="104"/>
      <c r="BU8" s="106" t="s">
        <v>135</v>
      </c>
      <c r="BV8" s="241"/>
      <c r="BW8" s="243"/>
      <c r="BX8" s="241"/>
      <c r="BY8" s="243"/>
      <c r="BZ8" s="104"/>
      <c r="CA8" s="104"/>
      <c r="CB8" s="106" t="s">
        <v>135</v>
      </c>
      <c r="CC8" s="241"/>
      <c r="CD8" s="243"/>
      <c r="CE8" s="241"/>
      <c r="CF8" s="243"/>
      <c r="CG8" s="104"/>
      <c r="CH8" s="104"/>
      <c r="CI8" s="106" t="s">
        <v>135</v>
      </c>
      <c r="CJ8" s="241"/>
      <c r="CK8" s="243"/>
      <c r="CL8" s="241"/>
      <c r="CM8" s="243"/>
      <c r="CN8" s="104"/>
      <c r="CO8" s="104"/>
      <c r="CP8" s="106" t="s">
        <v>135</v>
      </c>
      <c r="CQ8" s="241"/>
      <c r="CR8" s="243"/>
      <c r="CS8" s="241"/>
      <c r="CT8" s="243"/>
      <c r="CU8" s="104"/>
      <c r="CV8" s="104"/>
      <c r="CW8" s="106" t="s">
        <v>135</v>
      </c>
      <c r="CX8" s="241"/>
      <c r="CY8" s="243"/>
      <c r="CZ8" s="241"/>
      <c r="DA8" s="243"/>
      <c r="DB8" s="104"/>
      <c r="DC8" s="104"/>
      <c r="DD8" s="106" t="s">
        <v>135</v>
      </c>
      <c r="DE8" s="241"/>
      <c r="DF8" s="243"/>
      <c r="DG8" s="241"/>
      <c r="DH8" s="243"/>
      <c r="DI8" s="104"/>
      <c r="DJ8" s="104"/>
      <c r="DK8" s="106" t="s">
        <v>135</v>
      </c>
      <c r="DL8" s="241"/>
      <c r="DM8" s="243"/>
      <c r="DN8" s="241"/>
      <c r="DO8" s="243"/>
      <c r="DP8" s="104"/>
      <c r="DQ8" s="104"/>
      <c r="DR8" s="106" t="s">
        <v>135</v>
      </c>
      <c r="DS8" s="241"/>
      <c r="DT8" s="243"/>
      <c r="DU8" s="241"/>
      <c r="DV8" s="243"/>
      <c r="DW8" s="104"/>
      <c r="DX8" s="104"/>
      <c r="DY8" s="106" t="s">
        <v>135</v>
      </c>
      <c r="DZ8" s="241"/>
      <c r="EA8" s="243"/>
      <c r="EB8" s="241"/>
      <c r="EC8" s="243"/>
      <c r="ED8" s="104"/>
      <c r="EE8" s="104"/>
      <c r="EF8" s="106" t="s">
        <v>135</v>
      </c>
      <c r="EG8" s="241"/>
      <c r="EH8" s="243"/>
      <c r="EI8" s="241"/>
      <c r="EJ8" s="243"/>
      <c r="EK8" s="104"/>
      <c r="EL8" s="104"/>
      <c r="EM8" s="106" t="s">
        <v>135</v>
      </c>
      <c r="EN8" s="241"/>
      <c r="EO8" s="243"/>
      <c r="EP8" s="241"/>
      <c r="EQ8" s="243"/>
      <c r="ER8" s="104"/>
      <c r="ES8" s="104"/>
      <c r="ET8" s="106" t="s">
        <v>135</v>
      </c>
      <c r="EU8" s="241"/>
      <c r="EV8" s="243"/>
      <c r="EW8" s="241"/>
      <c r="EX8" s="243"/>
      <c r="EY8" s="104"/>
      <c r="EZ8" s="104"/>
      <c r="FA8" s="106" t="s">
        <v>135</v>
      </c>
      <c r="FB8" s="241"/>
      <c r="FC8" s="243"/>
      <c r="FD8" s="241"/>
      <c r="FE8" s="243"/>
      <c r="FF8" s="104"/>
      <c r="FG8" s="104"/>
      <c r="FH8" s="106" t="s">
        <v>135</v>
      </c>
      <c r="FI8" s="241"/>
      <c r="FJ8" s="243"/>
      <c r="FK8" s="241"/>
      <c r="FL8" s="243"/>
      <c r="FM8" s="104"/>
      <c r="FN8" s="104"/>
      <c r="FO8" s="106" t="s">
        <v>135</v>
      </c>
      <c r="FP8" s="241"/>
      <c r="FQ8" s="243"/>
      <c r="FR8" s="241"/>
      <c r="FS8" s="243"/>
      <c r="FT8" s="104"/>
      <c r="FU8" s="104"/>
      <c r="FV8" s="106" t="s">
        <v>135</v>
      </c>
      <c r="FW8" s="241"/>
      <c r="FX8" s="243"/>
      <c r="FY8" s="241"/>
      <c r="FZ8" s="243"/>
      <c r="GA8" s="104"/>
      <c r="GB8" s="104"/>
      <c r="GC8" s="106" t="s">
        <v>135</v>
      </c>
      <c r="GD8" s="241"/>
      <c r="GE8" s="243"/>
      <c r="GF8" s="241"/>
      <c r="GG8" s="243"/>
      <c r="GH8" s="104"/>
      <c r="GI8" s="104"/>
      <c r="GJ8" s="106" t="s">
        <v>135</v>
      </c>
      <c r="GK8" s="241"/>
      <c r="GL8" s="243"/>
      <c r="GM8" s="241"/>
      <c r="GN8" s="243"/>
      <c r="GO8" s="104"/>
      <c r="GP8" s="104"/>
      <c r="GQ8" s="106" t="s">
        <v>135</v>
      </c>
      <c r="GR8" s="241"/>
      <c r="GS8" s="243"/>
      <c r="GT8" s="241"/>
      <c r="GU8" s="243"/>
      <c r="GV8" s="104"/>
      <c r="GW8" s="104"/>
      <c r="GX8" s="106" t="s">
        <v>135</v>
      </c>
      <c r="GY8" s="241"/>
      <c r="GZ8" s="243"/>
      <c r="HA8" s="241"/>
      <c r="HB8" s="243"/>
      <c r="HC8" s="104"/>
      <c r="HD8" s="104"/>
      <c r="HE8" s="106" t="s">
        <v>135</v>
      </c>
      <c r="HF8" s="241"/>
      <c r="HG8" s="243"/>
      <c r="HH8" s="241"/>
      <c r="HI8" s="243"/>
      <c r="HJ8" s="104"/>
      <c r="HK8" s="104"/>
      <c r="HL8" s="106" t="s">
        <v>135</v>
      </c>
      <c r="HM8" s="241"/>
      <c r="HN8" s="243"/>
      <c r="HO8" s="241"/>
      <c r="HP8" s="243"/>
      <c r="HQ8" s="104"/>
      <c r="HR8" s="104"/>
      <c r="HS8" s="106" t="s">
        <v>135</v>
      </c>
      <c r="HT8" s="241"/>
      <c r="HU8" s="243"/>
      <c r="HV8" s="241"/>
      <c r="HW8" s="243"/>
      <c r="HX8" s="104"/>
      <c r="HY8" s="104"/>
      <c r="HZ8" s="106" t="s">
        <v>135</v>
      </c>
      <c r="IA8" s="241"/>
      <c r="IB8" s="243"/>
      <c r="IC8" s="241"/>
      <c r="ID8" s="243"/>
      <c r="IE8" s="104"/>
      <c r="IF8" s="104"/>
      <c r="IG8" s="106" t="s">
        <v>135</v>
      </c>
      <c r="IH8" s="241"/>
      <c r="II8" s="243"/>
      <c r="IJ8" s="241"/>
      <c r="IK8" s="243"/>
      <c r="IL8" s="104"/>
      <c r="IM8" s="104"/>
      <c r="IN8" s="106" t="s">
        <v>135</v>
      </c>
      <c r="IO8" s="241"/>
      <c r="IP8" s="243"/>
      <c r="IQ8" s="241"/>
      <c r="IR8" s="243"/>
      <c r="IS8" s="123"/>
      <c r="IT8" s="155"/>
      <c r="IU8" s="161"/>
      <c r="IV8" s="161" t="s">
        <v>134</v>
      </c>
      <c r="IW8" s="161"/>
      <c r="IX8" s="161"/>
    </row>
    <row r="9" spans="1:258" ht="21" hidden="1" customHeight="1">
      <c r="A9" s="141"/>
      <c r="B9" s="141"/>
      <c r="C9" s="141"/>
      <c r="D9" s="141"/>
      <c r="E9" s="245"/>
      <c r="F9" s="245"/>
      <c r="G9" s="245"/>
      <c r="H9" s="245"/>
      <c r="I9" s="256"/>
      <c r="J9" s="257"/>
      <c r="K9" s="141"/>
      <c r="L9" s="142"/>
      <c r="M9" s="155"/>
      <c r="N9" s="155"/>
      <c r="O9" s="155"/>
      <c r="P9" s="236"/>
      <c r="Q9" s="236"/>
      <c r="R9" s="112"/>
      <c r="S9" s="135"/>
      <c r="T9" s="98" t="s">
        <v>72</v>
      </c>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5"/>
      <c r="EG9" s="115"/>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5"/>
      <c r="FZ9" s="115"/>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5"/>
      <c r="HS9" s="115"/>
      <c r="HT9" s="115"/>
      <c r="HU9" s="115"/>
      <c r="HV9" s="115"/>
      <c r="HW9" s="115"/>
      <c r="HX9" s="115"/>
      <c r="HY9" s="115"/>
      <c r="HZ9" s="115"/>
      <c r="IA9" s="115"/>
      <c r="IB9" s="115"/>
      <c r="IC9" s="115"/>
      <c r="ID9" s="115"/>
      <c r="IE9" s="115"/>
      <c r="IF9" s="115"/>
      <c r="IG9" s="115"/>
      <c r="IH9" s="115"/>
      <c r="II9" s="115"/>
      <c r="IJ9" s="115"/>
      <c r="IK9" s="115"/>
      <c r="IL9" s="115"/>
      <c r="IM9" s="115"/>
      <c r="IN9" s="115"/>
      <c r="IO9" s="115"/>
      <c r="IP9" s="115"/>
      <c r="IQ9" s="115"/>
      <c r="IR9" s="115"/>
      <c r="IS9" s="115"/>
      <c r="IT9" s="155"/>
      <c r="IU9" s="161"/>
      <c r="IV9" s="161" t="s">
        <v>72</v>
      </c>
      <c r="IW9" s="161"/>
      <c r="IX9" s="161"/>
    </row>
    <row r="10" spans="1:258" ht="21" hidden="1" customHeight="1">
      <c r="A10" s="141"/>
      <c r="B10" s="141"/>
      <c r="C10" s="141"/>
      <c r="D10" s="141"/>
      <c r="E10" s="245"/>
      <c r="F10" s="245"/>
      <c r="G10" s="245"/>
      <c r="H10" s="245"/>
      <c r="I10" s="257"/>
      <c r="J10" s="141"/>
      <c r="K10" s="141"/>
      <c r="L10" s="142"/>
      <c r="M10" s="155"/>
      <c r="N10" s="155"/>
      <c r="O10" s="155"/>
      <c r="P10" s="236"/>
      <c r="Q10" s="150"/>
      <c r="R10" s="112"/>
      <c r="S10" s="135"/>
      <c r="T10" s="114" t="s">
        <v>73</v>
      </c>
      <c r="U10" s="115"/>
      <c r="V10" s="115"/>
      <c r="W10" s="115"/>
      <c r="X10" s="115"/>
      <c r="Y10" s="115"/>
      <c r="Z10" s="115"/>
      <c r="AA10" s="115"/>
      <c r="AB10" s="105"/>
      <c r="AC10" s="115"/>
      <c r="AD10" s="115"/>
      <c r="AE10" s="115"/>
      <c r="AF10" s="115"/>
      <c r="AG10" s="115"/>
      <c r="AH10" s="115"/>
      <c r="AI10" s="105"/>
      <c r="AJ10" s="115"/>
      <c r="AK10" s="115"/>
      <c r="AL10" s="115"/>
      <c r="AM10" s="115"/>
      <c r="AN10" s="115"/>
      <c r="AO10" s="115"/>
      <c r="AP10" s="105"/>
      <c r="AQ10" s="115"/>
      <c r="AR10" s="115"/>
      <c r="AS10" s="115"/>
      <c r="AT10" s="115"/>
      <c r="AU10" s="115"/>
      <c r="AV10" s="115"/>
      <c r="AW10" s="105"/>
      <c r="AX10" s="115"/>
      <c r="AY10" s="115"/>
      <c r="AZ10" s="115"/>
      <c r="BA10" s="115"/>
      <c r="BB10" s="115"/>
      <c r="BC10" s="115"/>
      <c r="BD10" s="105"/>
      <c r="BE10" s="115"/>
      <c r="BF10" s="115"/>
      <c r="BG10" s="115"/>
      <c r="BH10" s="115"/>
      <c r="BI10" s="115"/>
      <c r="BJ10" s="115"/>
      <c r="BK10" s="105"/>
      <c r="BL10" s="115"/>
      <c r="BM10" s="115"/>
      <c r="BN10" s="115"/>
      <c r="BO10" s="115"/>
      <c r="BP10" s="115"/>
      <c r="BQ10" s="115"/>
      <c r="BR10" s="105"/>
      <c r="BS10" s="115"/>
      <c r="BT10" s="115"/>
      <c r="BU10" s="115"/>
      <c r="BV10" s="115"/>
      <c r="BW10" s="115"/>
      <c r="BX10" s="115"/>
      <c r="BY10" s="105"/>
      <c r="BZ10" s="115"/>
      <c r="CA10" s="115"/>
      <c r="CB10" s="115"/>
      <c r="CC10" s="115"/>
      <c r="CD10" s="115"/>
      <c r="CE10" s="115"/>
      <c r="CF10" s="105"/>
      <c r="CG10" s="115"/>
      <c r="CH10" s="115"/>
      <c r="CI10" s="115"/>
      <c r="CJ10" s="115"/>
      <c r="CK10" s="115"/>
      <c r="CL10" s="115"/>
      <c r="CM10" s="105"/>
      <c r="CN10" s="115"/>
      <c r="CO10" s="115"/>
      <c r="CP10" s="115"/>
      <c r="CQ10" s="115"/>
      <c r="CR10" s="115"/>
      <c r="CS10" s="115"/>
      <c r="CT10" s="105"/>
      <c r="CU10" s="115"/>
      <c r="CV10" s="115"/>
      <c r="CW10" s="115"/>
      <c r="CX10" s="115"/>
      <c r="CY10" s="115"/>
      <c r="CZ10" s="115"/>
      <c r="DA10" s="105"/>
      <c r="DB10" s="115"/>
      <c r="DC10" s="115"/>
      <c r="DD10" s="115"/>
      <c r="DE10" s="115"/>
      <c r="DF10" s="115"/>
      <c r="DG10" s="115"/>
      <c r="DH10" s="105"/>
      <c r="DI10" s="115"/>
      <c r="DJ10" s="115"/>
      <c r="DK10" s="115"/>
      <c r="DL10" s="115"/>
      <c r="DM10" s="115"/>
      <c r="DN10" s="115"/>
      <c r="DO10" s="105"/>
      <c r="DP10" s="115"/>
      <c r="DQ10" s="115"/>
      <c r="DR10" s="115"/>
      <c r="DS10" s="115"/>
      <c r="DT10" s="115"/>
      <c r="DU10" s="115"/>
      <c r="DV10" s="105"/>
      <c r="DW10" s="115"/>
      <c r="DX10" s="115"/>
      <c r="DY10" s="115"/>
      <c r="DZ10" s="115"/>
      <c r="EA10" s="115"/>
      <c r="EB10" s="115"/>
      <c r="EC10" s="105"/>
      <c r="ED10" s="115"/>
      <c r="EE10" s="115"/>
      <c r="EF10" s="115"/>
      <c r="EG10" s="115"/>
      <c r="EH10" s="115"/>
      <c r="EI10" s="115"/>
      <c r="EJ10" s="105"/>
      <c r="EK10" s="115"/>
      <c r="EL10" s="115"/>
      <c r="EM10" s="115"/>
      <c r="EN10" s="115"/>
      <c r="EO10" s="115"/>
      <c r="EP10" s="115"/>
      <c r="EQ10" s="105"/>
      <c r="ER10" s="115"/>
      <c r="ES10" s="115"/>
      <c r="ET10" s="115"/>
      <c r="EU10" s="115"/>
      <c r="EV10" s="115"/>
      <c r="EW10" s="115"/>
      <c r="EX10" s="105"/>
      <c r="EY10" s="115"/>
      <c r="EZ10" s="115"/>
      <c r="FA10" s="115"/>
      <c r="FB10" s="115"/>
      <c r="FC10" s="115"/>
      <c r="FD10" s="115"/>
      <c r="FE10" s="105"/>
      <c r="FF10" s="115"/>
      <c r="FG10" s="115"/>
      <c r="FH10" s="115"/>
      <c r="FI10" s="115"/>
      <c r="FJ10" s="115"/>
      <c r="FK10" s="115"/>
      <c r="FL10" s="105"/>
      <c r="FM10" s="115"/>
      <c r="FN10" s="115"/>
      <c r="FO10" s="115"/>
      <c r="FP10" s="115"/>
      <c r="FQ10" s="115"/>
      <c r="FR10" s="115"/>
      <c r="FS10" s="105"/>
      <c r="FT10" s="115"/>
      <c r="FU10" s="115"/>
      <c r="FV10" s="115"/>
      <c r="FW10" s="115"/>
      <c r="FX10" s="115"/>
      <c r="FY10" s="115"/>
      <c r="FZ10" s="105"/>
      <c r="GA10" s="115"/>
      <c r="GB10" s="115"/>
      <c r="GC10" s="115"/>
      <c r="GD10" s="115"/>
      <c r="GE10" s="115"/>
      <c r="GF10" s="115"/>
      <c r="GG10" s="105"/>
      <c r="GH10" s="115"/>
      <c r="GI10" s="115"/>
      <c r="GJ10" s="115"/>
      <c r="GK10" s="115"/>
      <c r="GL10" s="115"/>
      <c r="GM10" s="115"/>
      <c r="GN10" s="105"/>
      <c r="GO10" s="115"/>
      <c r="GP10" s="115"/>
      <c r="GQ10" s="115"/>
      <c r="GR10" s="115"/>
      <c r="GS10" s="115"/>
      <c r="GT10" s="115"/>
      <c r="GU10" s="105"/>
      <c r="GV10" s="115"/>
      <c r="GW10" s="115"/>
      <c r="GX10" s="115"/>
      <c r="GY10" s="115"/>
      <c r="GZ10" s="115"/>
      <c r="HA10" s="115"/>
      <c r="HB10" s="105"/>
      <c r="HC10" s="115"/>
      <c r="HD10" s="115"/>
      <c r="HE10" s="115"/>
      <c r="HF10" s="115"/>
      <c r="HG10" s="115"/>
      <c r="HH10" s="115"/>
      <c r="HI10" s="105"/>
      <c r="HJ10" s="115"/>
      <c r="HK10" s="115"/>
      <c r="HL10" s="115"/>
      <c r="HM10" s="115"/>
      <c r="HN10" s="115"/>
      <c r="HO10" s="115"/>
      <c r="HP10" s="105"/>
      <c r="HQ10" s="115"/>
      <c r="HR10" s="115"/>
      <c r="HS10" s="115"/>
      <c r="HT10" s="115"/>
      <c r="HU10" s="115"/>
      <c r="HV10" s="115"/>
      <c r="HW10" s="105"/>
      <c r="HX10" s="115"/>
      <c r="HY10" s="115"/>
      <c r="HZ10" s="115"/>
      <c r="IA10" s="115"/>
      <c r="IB10" s="115"/>
      <c r="IC10" s="115"/>
      <c r="ID10" s="105"/>
      <c r="IE10" s="115"/>
      <c r="IF10" s="115"/>
      <c r="IG10" s="115"/>
      <c r="IH10" s="115"/>
      <c r="II10" s="115"/>
      <c r="IJ10" s="115"/>
      <c r="IK10" s="105"/>
      <c r="IL10" s="115"/>
      <c r="IM10" s="115"/>
      <c r="IN10" s="115"/>
      <c r="IO10" s="115"/>
      <c r="IP10" s="115"/>
      <c r="IQ10" s="115"/>
      <c r="IR10" s="105"/>
      <c r="IS10" s="115"/>
      <c r="IT10" s="155"/>
      <c r="IU10" s="161"/>
      <c r="IV10" s="161" t="s">
        <v>73</v>
      </c>
      <c r="IW10" s="161"/>
      <c r="IX10" s="161"/>
    </row>
    <row r="11" spans="1:258" ht="14.25" hidden="1" customHeight="1">
      <c r="A11" s="141"/>
      <c r="B11" s="141"/>
      <c r="C11" s="141"/>
      <c r="D11" s="141"/>
      <c r="E11" s="245"/>
      <c r="F11" s="245"/>
      <c r="G11" s="246"/>
      <c r="H11" s="246"/>
      <c r="I11" s="141"/>
      <c r="J11" s="141"/>
      <c r="K11" s="141"/>
      <c r="L11" s="142"/>
      <c r="M11" s="124"/>
      <c r="N11" s="124"/>
      <c r="O11" s="89"/>
      <c r="P11" s="159"/>
      <c r="Q11" s="116"/>
      <c r="R11" s="111"/>
      <c r="S11" s="135"/>
      <c r="T11" s="94" t="s">
        <v>74</v>
      </c>
      <c r="U11" s="115"/>
      <c r="V11" s="115"/>
      <c r="W11" s="115"/>
      <c r="X11" s="115"/>
      <c r="Y11" s="115"/>
      <c r="Z11" s="115"/>
      <c r="AA11" s="115"/>
      <c r="AB11" s="105"/>
      <c r="AC11" s="115"/>
      <c r="AD11" s="115"/>
      <c r="AE11" s="115"/>
      <c r="AF11" s="115"/>
      <c r="AG11" s="115"/>
      <c r="AH11" s="115"/>
      <c r="AI11" s="105"/>
      <c r="AJ11" s="115"/>
      <c r="AK11" s="115"/>
      <c r="AL11" s="115"/>
      <c r="AM11" s="115"/>
      <c r="AN11" s="115"/>
      <c r="AO11" s="115"/>
      <c r="AP11" s="105"/>
      <c r="AQ11" s="115"/>
      <c r="AR11" s="115"/>
      <c r="AS11" s="115"/>
      <c r="AT11" s="115"/>
      <c r="AU11" s="115"/>
      <c r="AV11" s="115"/>
      <c r="AW11" s="105"/>
      <c r="AX11" s="115"/>
      <c r="AY11" s="115"/>
      <c r="AZ11" s="115"/>
      <c r="BA11" s="115"/>
      <c r="BB11" s="115"/>
      <c r="BC11" s="115"/>
      <c r="BD11" s="105"/>
      <c r="BE11" s="115"/>
      <c r="BF11" s="115"/>
      <c r="BG11" s="115"/>
      <c r="BH11" s="115"/>
      <c r="BI11" s="115"/>
      <c r="BJ11" s="115"/>
      <c r="BK11" s="105"/>
      <c r="BL11" s="115"/>
      <c r="BM11" s="115"/>
      <c r="BN11" s="115"/>
      <c r="BO11" s="115"/>
      <c r="BP11" s="115"/>
      <c r="BQ11" s="115"/>
      <c r="BR11" s="105"/>
      <c r="BS11" s="115"/>
      <c r="BT11" s="115"/>
      <c r="BU11" s="115"/>
      <c r="BV11" s="115"/>
      <c r="BW11" s="115"/>
      <c r="BX11" s="115"/>
      <c r="BY11" s="105"/>
      <c r="BZ11" s="115"/>
      <c r="CA11" s="115"/>
      <c r="CB11" s="115"/>
      <c r="CC11" s="115"/>
      <c r="CD11" s="115"/>
      <c r="CE11" s="115"/>
      <c r="CF11" s="105"/>
      <c r="CG11" s="115"/>
      <c r="CH11" s="115"/>
      <c r="CI11" s="115"/>
      <c r="CJ11" s="115"/>
      <c r="CK11" s="115"/>
      <c r="CL11" s="115"/>
      <c r="CM11" s="105"/>
      <c r="CN11" s="115"/>
      <c r="CO11" s="115"/>
      <c r="CP11" s="115"/>
      <c r="CQ11" s="115"/>
      <c r="CR11" s="115"/>
      <c r="CS11" s="115"/>
      <c r="CT11" s="105"/>
      <c r="CU11" s="115"/>
      <c r="CV11" s="115"/>
      <c r="CW11" s="115"/>
      <c r="CX11" s="115"/>
      <c r="CY11" s="115"/>
      <c r="CZ11" s="115"/>
      <c r="DA11" s="105"/>
      <c r="DB11" s="115"/>
      <c r="DC11" s="115"/>
      <c r="DD11" s="115"/>
      <c r="DE11" s="115"/>
      <c r="DF11" s="115"/>
      <c r="DG11" s="115"/>
      <c r="DH11" s="105"/>
      <c r="DI11" s="115"/>
      <c r="DJ11" s="115"/>
      <c r="DK11" s="115"/>
      <c r="DL11" s="115"/>
      <c r="DM11" s="115"/>
      <c r="DN11" s="115"/>
      <c r="DO11" s="105"/>
      <c r="DP11" s="115"/>
      <c r="DQ11" s="115"/>
      <c r="DR11" s="115"/>
      <c r="DS11" s="115"/>
      <c r="DT11" s="115"/>
      <c r="DU11" s="115"/>
      <c r="DV11" s="105"/>
      <c r="DW11" s="115"/>
      <c r="DX11" s="115"/>
      <c r="DY11" s="115"/>
      <c r="DZ11" s="115"/>
      <c r="EA11" s="115"/>
      <c r="EB11" s="115"/>
      <c r="EC11" s="105"/>
      <c r="ED11" s="115"/>
      <c r="EE11" s="115"/>
      <c r="EF11" s="115"/>
      <c r="EG11" s="115"/>
      <c r="EH11" s="115"/>
      <c r="EI11" s="115"/>
      <c r="EJ11" s="105"/>
      <c r="EK11" s="115"/>
      <c r="EL11" s="115"/>
      <c r="EM11" s="115"/>
      <c r="EN11" s="115"/>
      <c r="EO11" s="115"/>
      <c r="EP11" s="115"/>
      <c r="EQ11" s="105"/>
      <c r="ER11" s="115"/>
      <c r="ES11" s="115"/>
      <c r="ET11" s="115"/>
      <c r="EU11" s="115"/>
      <c r="EV11" s="115"/>
      <c r="EW11" s="115"/>
      <c r="EX11" s="105"/>
      <c r="EY11" s="115"/>
      <c r="EZ11" s="115"/>
      <c r="FA11" s="115"/>
      <c r="FB11" s="115"/>
      <c r="FC11" s="115"/>
      <c r="FD11" s="115"/>
      <c r="FE11" s="105"/>
      <c r="FF11" s="115"/>
      <c r="FG11" s="115"/>
      <c r="FH11" s="115"/>
      <c r="FI11" s="115"/>
      <c r="FJ11" s="115"/>
      <c r="FK11" s="115"/>
      <c r="FL11" s="105"/>
      <c r="FM11" s="115"/>
      <c r="FN11" s="115"/>
      <c r="FO11" s="115"/>
      <c r="FP11" s="115"/>
      <c r="FQ11" s="115"/>
      <c r="FR11" s="115"/>
      <c r="FS11" s="105"/>
      <c r="FT11" s="115"/>
      <c r="FU11" s="115"/>
      <c r="FV11" s="115"/>
      <c r="FW11" s="115"/>
      <c r="FX11" s="115"/>
      <c r="FY11" s="115"/>
      <c r="FZ11" s="105"/>
      <c r="GA11" s="115"/>
      <c r="GB11" s="115"/>
      <c r="GC11" s="115"/>
      <c r="GD11" s="115"/>
      <c r="GE11" s="115"/>
      <c r="GF11" s="115"/>
      <c r="GG11" s="105"/>
      <c r="GH11" s="115"/>
      <c r="GI11" s="115"/>
      <c r="GJ11" s="115"/>
      <c r="GK11" s="115"/>
      <c r="GL11" s="115"/>
      <c r="GM11" s="115"/>
      <c r="GN11" s="105"/>
      <c r="GO11" s="115"/>
      <c r="GP11" s="115"/>
      <c r="GQ11" s="115"/>
      <c r="GR11" s="115"/>
      <c r="GS11" s="115"/>
      <c r="GT11" s="115"/>
      <c r="GU11" s="105"/>
      <c r="GV11" s="115"/>
      <c r="GW11" s="115"/>
      <c r="GX11" s="115"/>
      <c r="GY11" s="115"/>
      <c r="GZ11" s="115"/>
      <c r="HA11" s="115"/>
      <c r="HB11" s="105"/>
      <c r="HC11" s="115"/>
      <c r="HD11" s="115"/>
      <c r="HE11" s="115"/>
      <c r="HF11" s="115"/>
      <c r="HG11" s="115"/>
      <c r="HH11" s="115"/>
      <c r="HI11" s="105"/>
      <c r="HJ11" s="115"/>
      <c r="HK11" s="115"/>
      <c r="HL11" s="115"/>
      <c r="HM11" s="115"/>
      <c r="HN11" s="115"/>
      <c r="HO11" s="115"/>
      <c r="HP11" s="105"/>
      <c r="HQ11" s="115"/>
      <c r="HR11" s="115"/>
      <c r="HS11" s="115"/>
      <c r="HT11" s="115"/>
      <c r="HU11" s="115"/>
      <c r="HV11" s="115"/>
      <c r="HW11" s="105"/>
      <c r="HX11" s="115"/>
      <c r="HY11" s="115"/>
      <c r="HZ11" s="115"/>
      <c r="IA11" s="115"/>
      <c r="IB11" s="115"/>
      <c r="IC11" s="115"/>
      <c r="ID11" s="105"/>
      <c r="IE11" s="115"/>
      <c r="IF11" s="115"/>
      <c r="IG11" s="115"/>
      <c r="IH11" s="115"/>
      <c r="II11" s="115"/>
      <c r="IJ11" s="115"/>
      <c r="IK11" s="105"/>
      <c r="IL11" s="115"/>
      <c r="IM11" s="115"/>
      <c r="IN11" s="115"/>
      <c r="IO11" s="115"/>
      <c r="IP11" s="115"/>
      <c r="IQ11" s="115"/>
      <c r="IR11" s="105"/>
      <c r="IS11" s="115"/>
      <c r="IT11" s="155"/>
      <c r="IU11" s="161"/>
      <c r="IV11" s="161" t="s">
        <v>74</v>
      </c>
      <c r="IW11" s="161"/>
      <c r="IX11" s="161"/>
    </row>
    <row r="12" spans="1:258" s="11" customFormat="1" ht="14.25" hidden="1" customHeight="1">
      <c r="A12" s="95"/>
      <c r="B12" s="95"/>
      <c r="C12" s="95"/>
      <c r="D12" s="95"/>
      <c r="E12" s="245"/>
      <c r="F12" s="246"/>
      <c r="G12" s="95"/>
      <c r="H12" s="95"/>
      <c r="I12" s="95"/>
      <c r="J12" s="95"/>
      <c r="K12" s="95"/>
      <c r="L12" s="121"/>
      <c r="M12" s="137"/>
      <c r="N12" s="137"/>
      <c r="O12" s="163"/>
      <c r="P12" s="162"/>
      <c r="Q12" s="136"/>
      <c r="R12" s="162"/>
      <c r="S12" s="138"/>
      <c r="T12" s="139" t="s">
        <v>75</v>
      </c>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19"/>
      <c r="CN12" s="119"/>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19"/>
      <c r="EG12" s="119"/>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19"/>
      <c r="FZ12" s="119"/>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19"/>
      <c r="HS12" s="119"/>
      <c r="HT12" s="119"/>
      <c r="HU12" s="119"/>
      <c r="HV12" s="119"/>
      <c r="HW12" s="119"/>
      <c r="HX12" s="119"/>
      <c r="HY12" s="119"/>
      <c r="HZ12" s="119"/>
      <c r="IA12" s="119"/>
      <c r="IB12" s="119"/>
      <c r="IC12" s="119"/>
      <c r="ID12" s="119"/>
      <c r="IE12" s="119"/>
      <c r="IF12" s="119"/>
      <c r="IG12" s="119"/>
      <c r="IH12" s="119"/>
      <c r="II12" s="119"/>
      <c r="IJ12" s="119"/>
      <c r="IK12" s="119"/>
      <c r="IL12" s="119"/>
      <c r="IM12" s="119"/>
      <c r="IN12" s="119"/>
      <c r="IO12" s="119"/>
      <c r="IP12" s="119"/>
      <c r="IQ12" s="119"/>
      <c r="IR12" s="119"/>
      <c r="IS12" s="119"/>
      <c r="IT12" s="163"/>
      <c r="IU12" s="161"/>
      <c r="IV12" s="161" t="s">
        <v>75</v>
      </c>
      <c r="IW12" s="161"/>
      <c r="IX12" s="161"/>
    </row>
    <row r="13" spans="1:258" s="11" customFormat="1" ht="14.25" hidden="1" customHeight="1">
      <c r="A13" s="95"/>
      <c r="B13" s="95"/>
      <c r="C13" s="95"/>
      <c r="D13" s="95"/>
      <c r="E13" s="246"/>
      <c r="F13" s="95"/>
      <c r="G13" s="95"/>
      <c r="H13" s="95"/>
      <c r="I13" s="95"/>
      <c r="J13" s="95"/>
      <c r="K13" s="95"/>
      <c r="L13" s="121"/>
      <c r="M13" s="137"/>
      <c r="N13" s="137"/>
      <c r="O13" s="163"/>
      <c r="P13" s="162"/>
      <c r="Q13" s="136"/>
      <c r="R13" s="162"/>
      <c r="S13" s="138"/>
      <c r="T13" s="139" t="s">
        <v>76</v>
      </c>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I13" s="119"/>
      <c r="CJ13" s="119"/>
      <c r="CK13" s="119"/>
      <c r="CL13" s="119"/>
      <c r="CM13" s="119"/>
      <c r="CN13" s="119"/>
      <c r="CO13" s="119"/>
      <c r="CP13" s="119"/>
      <c r="CQ13" s="119"/>
      <c r="CR13" s="119"/>
      <c r="CS13" s="119"/>
      <c r="CT13" s="119"/>
      <c r="CU13" s="119"/>
      <c r="CV13" s="119"/>
      <c r="CW13" s="119"/>
      <c r="CX13" s="119"/>
      <c r="CY13" s="119"/>
      <c r="CZ13" s="119"/>
      <c r="DA13" s="119"/>
      <c r="DB13" s="119"/>
      <c r="DC13" s="119"/>
      <c r="DD13" s="119"/>
      <c r="DE13" s="119"/>
      <c r="DF13" s="119"/>
      <c r="DG13" s="119"/>
      <c r="DH13" s="119"/>
      <c r="DI13" s="119"/>
      <c r="DJ13" s="119"/>
      <c r="DK13" s="119"/>
      <c r="DL13" s="119"/>
      <c r="DM13" s="119"/>
      <c r="DN13" s="119"/>
      <c r="DO13" s="119"/>
      <c r="DP13" s="119"/>
      <c r="DQ13" s="119"/>
      <c r="DR13" s="119"/>
      <c r="DS13" s="119"/>
      <c r="DT13" s="119"/>
      <c r="DU13" s="119"/>
      <c r="DV13" s="119"/>
      <c r="DW13" s="119"/>
      <c r="DX13" s="119"/>
      <c r="DY13" s="119"/>
      <c r="DZ13" s="119"/>
      <c r="EA13" s="119"/>
      <c r="EB13" s="119"/>
      <c r="EC13" s="119"/>
      <c r="ED13" s="119"/>
      <c r="EE13" s="119"/>
      <c r="EF13" s="119"/>
      <c r="EG13" s="119"/>
      <c r="EH13" s="119"/>
      <c r="EI13" s="119"/>
      <c r="EJ13" s="119"/>
      <c r="EK13" s="119"/>
      <c r="EL13" s="119"/>
      <c r="EM13" s="119"/>
      <c r="EN13" s="119"/>
      <c r="EO13" s="119"/>
      <c r="EP13" s="119"/>
      <c r="EQ13" s="119"/>
      <c r="ER13" s="119"/>
      <c r="ES13" s="119"/>
      <c r="ET13" s="119"/>
      <c r="EU13" s="119"/>
      <c r="EV13" s="119"/>
      <c r="EW13" s="119"/>
      <c r="EX13" s="119"/>
      <c r="EY13" s="119"/>
      <c r="EZ13" s="119"/>
      <c r="FA13" s="119"/>
      <c r="FB13" s="119"/>
      <c r="FC13" s="119"/>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c r="GN13" s="119"/>
      <c r="GO13" s="119"/>
      <c r="GP13" s="119"/>
      <c r="GQ13" s="119"/>
      <c r="GR13" s="119"/>
      <c r="GS13" s="119"/>
      <c r="GT13" s="119"/>
      <c r="GU13" s="119"/>
      <c r="GV13" s="119"/>
      <c r="GW13" s="119"/>
      <c r="GX13" s="119"/>
      <c r="GY13" s="119"/>
      <c r="GZ13" s="119"/>
      <c r="HA13" s="119"/>
      <c r="HB13" s="119"/>
      <c r="HC13" s="119"/>
      <c r="HD13" s="119"/>
      <c r="HE13" s="119"/>
      <c r="HF13" s="119"/>
      <c r="HG13" s="119"/>
      <c r="HH13" s="119"/>
      <c r="HI13" s="119"/>
      <c r="HJ13" s="119"/>
      <c r="HK13" s="119"/>
      <c r="HL13" s="119"/>
      <c r="HM13" s="119"/>
      <c r="HN13" s="119"/>
      <c r="HO13" s="119"/>
      <c r="HP13" s="119"/>
      <c r="HQ13" s="119"/>
      <c r="HR13" s="119"/>
      <c r="HS13" s="119"/>
      <c r="HT13" s="119"/>
      <c r="HU13" s="119"/>
      <c r="HV13" s="119"/>
      <c r="HW13" s="119"/>
      <c r="HX13" s="119"/>
      <c r="HY13" s="119"/>
      <c r="HZ13" s="119"/>
      <c r="IA13" s="119"/>
      <c r="IB13" s="119"/>
      <c r="IC13" s="119"/>
      <c r="ID13" s="119"/>
      <c r="IE13" s="119"/>
      <c r="IF13" s="119"/>
      <c r="IG13" s="119"/>
      <c r="IH13" s="119"/>
      <c r="II13" s="119"/>
      <c r="IJ13" s="119"/>
      <c r="IK13" s="119"/>
      <c r="IL13" s="119"/>
      <c r="IM13" s="119"/>
      <c r="IN13" s="119"/>
      <c r="IO13" s="119"/>
      <c r="IP13" s="119"/>
      <c r="IQ13" s="119"/>
      <c r="IR13" s="119"/>
      <c r="IS13" s="119"/>
      <c r="IT13" s="163"/>
      <c r="IU13" s="161"/>
      <c r="IV13" s="161" t="s">
        <v>76</v>
      </c>
      <c r="IW13" s="161"/>
      <c r="IX13" s="161"/>
    </row>
    <row r="14" spans="1:258" ht="14.25" hidden="1" customHeight="1">
      <c r="A14" s="155"/>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7"/>
      <c r="AC14" s="155"/>
      <c r="AD14" s="155"/>
      <c r="AE14" s="155"/>
      <c r="AF14" s="155"/>
      <c r="AG14" s="155"/>
      <c r="AH14" s="155"/>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7"/>
      <c r="CR14" s="157"/>
      <c r="CS14" s="157"/>
      <c r="CT14" s="157"/>
      <c r="CU14" s="157"/>
      <c r="CV14" s="157"/>
      <c r="CW14" s="157"/>
      <c r="CX14" s="157"/>
      <c r="CY14" s="157"/>
      <c r="CZ14" s="157"/>
      <c r="DA14" s="157"/>
      <c r="DB14" s="157"/>
      <c r="DC14" s="157"/>
      <c r="DD14" s="157"/>
      <c r="DE14" s="157"/>
      <c r="DF14" s="157"/>
      <c r="DG14" s="157"/>
      <c r="DH14" s="157"/>
      <c r="DI14" s="157"/>
      <c r="DJ14" s="157"/>
      <c r="DK14" s="157"/>
      <c r="DL14" s="157"/>
      <c r="DM14" s="157"/>
      <c r="DN14" s="157"/>
      <c r="DO14" s="157"/>
      <c r="DP14" s="157"/>
      <c r="DQ14" s="157"/>
      <c r="DR14" s="157"/>
      <c r="DS14" s="157"/>
      <c r="DT14" s="157"/>
      <c r="DU14" s="157"/>
      <c r="DV14" s="157"/>
      <c r="DW14" s="157"/>
      <c r="DX14" s="157"/>
      <c r="DY14" s="157"/>
      <c r="DZ14" s="157"/>
      <c r="EA14" s="157"/>
      <c r="EB14" s="157"/>
      <c r="EC14" s="157"/>
      <c r="ED14" s="157"/>
      <c r="EE14" s="157"/>
      <c r="EF14" s="157"/>
      <c r="EG14" s="157"/>
      <c r="EH14" s="157"/>
      <c r="EI14" s="157"/>
      <c r="EJ14" s="157"/>
      <c r="EK14" s="157"/>
      <c r="EL14" s="157"/>
      <c r="EM14" s="157"/>
      <c r="EN14" s="157"/>
      <c r="EO14" s="157"/>
      <c r="EP14" s="157"/>
      <c r="EQ14" s="157"/>
      <c r="ER14" s="157"/>
      <c r="ES14" s="157"/>
      <c r="ET14" s="157"/>
      <c r="EU14" s="157"/>
      <c r="EV14" s="157"/>
      <c r="EW14" s="157"/>
      <c r="EX14" s="157"/>
      <c r="EY14" s="157"/>
      <c r="EZ14" s="157"/>
      <c r="FA14" s="157"/>
      <c r="FB14" s="157"/>
      <c r="FC14" s="157"/>
      <c r="FD14" s="157"/>
      <c r="FE14" s="157"/>
      <c r="FF14" s="157"/>
      <c r="FG14" s="157"/>
      <c r="FH14" s="157"/>
      <c r="FI14" s="157"/>
      <c r="FJ14" s="157"/>
      <c r="FK14" s="157"/>
      <c r="FL14" s="157"/>
      <c r="FM14" s="157"/>
      <c r="FN14" s="157"/>
      <c r="FO14" s="157"/>
      <c r="FP14" s="157"/>
      <c r="FQ14" s="157"/>
      <c r="FR14" s="157"/>
      <c r="FS14" s="157"/>
      <c r="FT14" s="157"/>
      <c r="FU14" s="157"/>
      <c r="FV14" s="157"/>
      <c r="FW14" s="157"/>
      <c r="FX14" s="157"/>
      <c r="FY14" s="157"/>
      <c r="FZ14" s="157"/>
      <c r="GA14" s="157"/>
      <c r="GB14" s="157"/>
      <c r="GC14" s="157"/>
      <c r="GD14" s="157"/>
      <c r="GE14" s="157"/>
      <c r="GF14" s="157"/>
      <c r="GG14" s="157"/>
      <c r="GH14" s="157"/>
      <c r="GI14" s="157"/>
      <c r="GJ14" s="157"/>
      <c r="GK14" s="157"/>
      <c r="GL14" s="157"/>
      <c r="GM14" s="157"/>
      <c r="GN14" s="157"/>
      <c r="GO14" s="157"/>
      <c r="GP14" s="157"/>
      <c r="GQ14" s="157"/>
      <c r="GR14" s="157"/>
      <c r="GS14" s="157"/>
      <c r="GT14" s="157"/>
      <c r="GU14" s="157"/>
      <c r="GV14" s="157"/>
      <c r="GW14" s="157"/>
      <c r="GX14" s="157"/>
      <c r="GY14" s="157"/>
      <c r="GZ14" s="157"/>
      <c r="HA14" s="157"/>
      <c r="HB14" s="157"/>
      <c r="HC14" s="157"/>
      <c r="HD14" s="157"/>
      <c r="HE14" s="157"/>
      <c r="HF14" s="157"/>
      <c r="HG14" s="157"/>
      <c r="HH14" s="157"/>
      <c r="HI14" s="157"/>
      <c r="HJ14" s="157"/>
      <c r="HK14" s="157"/>
      <c r="HL14" s="157"/>
      <c r="HM14" s="157"/>
      <c r="HN14" s="157"/>
      <c r="HO14" s="157"/>
      <c r="HP14" s="157"/>
      <c r="HQ14" s="157"/>
      <c r="HR14" s="157"/>
      <c r="HS14" s="157"/>
      <c r="HT14" s="157"/>
      <c r="HU14" s="157"/>
      <c r="HV14" s="157"/>
      <c r="HW14" s="157"/>
      <c r="HX14" s="157"/>
      <c r="HY14" s="157"/>
      <c r="HZ14" s="157"/>
      <c r="IA14" s="157"/>
      <c r="IB14" s="157"/>
      <c r="IC14" s="157"/>
      <c r="ID14" s="157"/>
      <c r="IE14" s="157"/>
      <c r="IF14" s="157"/>
      <c r="IG14" s="157"/>
      <c r="IH14" s="157"/>
      <c r="II14" s="157"/>
      <c r="IJ14" s="157"/>
      <c r="IK14" s="157"/>
      <c r="IL14" s="157"/>
      <c r="IM14" s="157"/>
      <c r="IN14" s="157"/>
      <c r="IO14" s="157"/>
      <c r="IP14" s="157"/>
      <c r="IQ14" s="157"/>
      <c r="IR14" s="157"/>
      <c r="IS14" s="155"/>
      <c r="IT14" s="155"/>
      <c r="IU14" s="155"/>
      <c r="IV14" s="155"/>
      <c r="IW14" s="155"/>
      <c r="IX14" s="155"/>
    </row>
    <row r="15" spans="1:258" ht="14.25" hidden="1" customHeight="1">
      <c r="A15" s="155"/>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22"/>
      <c r="AD15" s="122"/>
      <c r="AE15" s="140"/>
      <c r="AF15" s="288"/>
      <c r="AG15" s="290" t="s">
        <v>71</v>
      </c>
      <c r="AH15" s="288"/>
      <c r="AI15" s="290" t="s">
        <v>71</v>
      </c>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157"/>
      <c r="DC15" s="157"/>
      <c r="DD15" s="157"/>
      <c r="DE15" s="157"/>
      <c r="DF15" s="157"/>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157"/>
      <c r="EP15" s="157"/>
      <c r="EQ15" s="157"/>
      <c r="ER15" s="157"/>
      <c r="ES15" s="157"/>
      <c r="ET15" s="157"/>
      <c r="EU15" s="157"/>
      <c r="EV15" s="157"/>
      <c r="EW15" s="157"/>
      <c r="EX15" s="157"/>
      <c r="EY15" s="157"/>
      <c r="EZ15" s="157"/>
      <c r="FA15" s="157"/>
      <c r="FB15" s="157"/>
      <c r="FC15" s="157"/>
      <c r="FD15" s="157"/>
      <c r="FE15" s="157"/>
      <c r="FF15" s="157"/>
      <c r="FG15" s="157"/>
      <c r="FH15" s="157"/>
      <c r="FI15" s="157"/>
      <c r="FJ15" s="157"/>
      <c r="FK15" s="157"/>
      <c r="FL15" s="157"/>
      <c r="FM15" s="157"/>
      <c r="FN15" s="157"/>
      <c r="FO15" s="157"/>
      <c r="FP15" s="157"/>
      <c r="FQ15" s="157"/>
      <c r="FR15" s="157"/>
      <c r="FS15" s="157"/>
      <c r="FT15" s="157"/>
      <c r="FU15" s="157"/>
      <c r="FV15" s="157"/>
      <c r="FW15" s="157"/>
      <c r="FX15" s="157"/>
      <c r="FY15" s="157"/>
      <c r="FZ15" s="157"/>
      <c r="GA15" s="157"/>
      <c r="GB15" s="157"/>
      <c r="GC15" s="157"/>
      <c r="GD15" s="157"/>
      <c r="GE15" s="157"/>
      <c r="GF15" s="157"/>
      <c r="GG15" s="157"/>
      <c r="GH15" s="157"/>
      <c r="GI15" s="157"/>
      <c r="GJ15" s="157"/>
      <c r="GK15" s="157"/>
      <c r="GL15" s="157"/>
      <c r="GM15" s="157"/>
      <c r="GN15" s="157"/>
      <c r="GO15" s="157"/>
      <c r="GP15" s="157"/>
      <c r="GQ15" s="157"/>
      <c r="GR15" s="157"/>
      <c r="GS15" s="157"/>
      <c r="GT15" s="157"/>
      <c r="GU15" s="157"/>
      <c r="GV15" s="157"/>
      <c r="GW15" s="157"/>
      <c r="GX15" s="157"/>
      <c r="GY15" s="157"/>
      <c r="GZ15" s="157"/>
      <c r="HA15" s="157"/>
      <c r="HB15" s="157"/>
      <c r="HC15" s="157"/>
      <c r="HD15" s="157"/>
      <c r="HE15" s="157"/>
      <c r="HF15" s="157"/>
      <c r="HG15" s="157"/>
      <c r="HH15" s="157"/>
      <c r="HI15" s="157"/>
      <c r="HJ15" s="157"/>
      <c r="HK15" s="157"/>
      <c r="HL15" s="157"/>
      <c r="HM15" s="157"/>
      <c r="HN15" s="157"/>
      <c r="HO15" s="157"/>
      <c r="HP15" s="157"/>
      <c r="HQ15" s="157"/>
      <c r="HR15" s="157"/>
      <c r="HS15" s="157"/>
      <c r="HT15" s="157"/>
      <c r="HU15" s="157"/>
      <c r="HV15" s="157"/>
      <c r="HW15" s="157"/>
      <c r="HX15" s="157"/>
      <c r="HY15" s="157"/>
      <c r="HZ15" s="157"/>
      <c r="IA15" s="157"/>
      <c r="IB15" s="157"/>
      <c r="IC15" s="157"/>
      <c r="ID15" s="157"/>
      <c r="IE15" s="157"/>
      <c r="IF15" s="157"/>
      <c r="IG15" s="157"/>
      <c r="IH15" s="157"/>
      <c r="II15" s="157"/>
      <c r="IJ15" s="157"/>
      <c r="IK15" s="157"/>
      <c r="IL15" s="157"/>
      <c r="IM15" s="157"/>
      <c r="IN15" s="157"/>
      <c r="IO15" s="157"/>
      <c r="IP15" s="157"/>
      <c r="IQ15" s="157"/>
      <c r="IR15" s="157"/>
      <c r="IS15" s="155"/>
      <c r="IT15" s="155"/>
      <c r="IU15" s="155"/>
      <c r="IV15" s="155"/>
      <c r="IW15" s="155"/>
      <c r="IX15" s="155"/>
    </row>
    <row r="16" spans="1:258" ht="14.25" hidden="1" customHeight="1">
      <c r="A16" s="155"/>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22"/>
      <c r="AD16" s="122"/>
      <c r="AE16" s="106" t="s">
        <v>135</v>
      </c>
      <c r="AF16" s="289"/>
      <c r="AG16" s="291"/>
      <c r="AH16" s="289"/>
      <c r="AI16" s="291"/>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7"/>
      <c r="BQ16" s="157"/>
      <c r="BR16" s="157"/>
      <c r="BS16" s="157"/>
      <c r="BT16" s="157"/>
      <c r="BU16" s="157"/>
      <c r="BV16" s="157"/>
      <c r="BW16" s="157"/>
      <c r="BX16" s="157"/>
      <c r="BY16" s="157"/>
      <c r="BZ16" s="157"/>
      <c r="CA16" s="157"/>
      <c r="CB16" s="157"/>
      <c r="CC16" s="157"/>
      <c r="CD16" s="157"/>
      <c r="CE16" s="157"/>
      <c r="CF16" s="157"/>
      <c r="CG16" s="157"/>
      <c r="CH16" s="157"/>
      <c r="CI16" s="157"/>
      <c r="CJ16" s="157"/>
      <c r="CK16" s="157"/>
      <c r="CL16" s="157"/>
      <c r="CM16" s="157"/>
      <c r="CN16" s="157"/>
      <c r="CO16" s="157"/>
      <c r="CP16" s="157"/>
      <c r="CQ16" s="157"/>
      <c r="CR16" s="157"/>
      <c r="CS16" s="157"/>
      <c r="CT16" s="157"/>
      <c r="CU16" s="157"/>
      <c r="CV16" s="157"/>
      <c r="CW16" s="157"/>
      <c r="CX16" s="157"/>
      <c r="CY16" s="157"/>
      <c r="CZ16" s="157"/>
      <c r="DA16" s="157"/>
      <c r="DB16" s="157"/>
      <c r="DC16" s="157"/>
      <c r="DD16" s="157"/>
      <c r="DE16" s="157"/>
      <c r="DF16" s="157"/>
      <c r="DG16" s="157"/>
      <c r="DH16" s="157"/>
      <c r="DI16" s="157"/>
      <c r="DJ16" s="157"/>
      <c r="DK16" s="157"/>
      <c r="DL16" s="157"/>
      <c r="DM16" s="157"/>
      <c r="DN16" s="157"/>
      <c r="DO16" s="157"/>
      <c r="DP16" s="157"/>
      <c r="DQ16" s="157"/>
      <c r="DR16" s="157"/>
      <c r="DS16" s="157"/>
      <c r="DT16" s="157"/>
      <c r="DU16" s="157"/>
      <c r="DV16" s="157"/>
      <c r="DW16" s="157"/>
      <c r="DX16" s="157"/>
      <c r="DY16" s="157"/>
      <c r="DZ16" s="157"/>
      <c r="EA16" s="157"/>
      <c r="EB16" s="157"/>
      <c r="EC16" s="157"/>
      <c r="ED16" s="157"/>
      <c r="EE16" s="157"/>
      <c r="EF16" s="157"/>
      <c r="EG16" s="157"/>
      <c r="EH16" s="157"/>
      <c r="EI16" s="157"/>
      <c r="EJ16" s="157"/>
      <c r="EK16" s="157"/>
      <c r="EL16" s="157"/>
      <c r="EM16" s="157"/>
      <c r="EN16" s="157"/>
      <c r="EO16" s="157"/>
      <c r="EP16" s="157"/>
      <c r="EQ16" s="157"/>
      <c r="ER16" s="157"/>
      <c r="ES16" s="157"/>
      <c r="ET16" s="157"/>
      <c r="EU16" s="157"/>
      <c r="EV16" s="157"/>
      <c r="EW16" s="157"/>
      <c r="EX16" s="157"/>
      <c r="EY16" s="157"/>
      <c r="EZ16" s="157"/>
      <c r="FA16" s="157"/>
      <c r="FB16" s="157"/>
      <c r="FC16" s="157"/>
      <c r="FD16" s="157"/>
      <c r="FE16" s="157"/>
      <c r="FF16" s="157"/>
      <c r="FG16" s="157"/>
      <c r="FH16" s="157"/>
      <c r="FI16" s="157"/>
      <c r="FJ16" s="157"/>
      <c r="FK16" s="157"/>
      <c r="FL16" s="157"/>
      <c r="FM16" s="157"/>
      <c r="FN16" s="157"/>
      <c r="FO16" s="157"/>
      <c r="FP16" s="157"/>
      <c r="FQ16" s="157"/>
      <c r="FR16" s="157"/>
      <c r="FS16" s="157"/>
      <c r="FT16" s="157"/>
      <c r="FU16" s="157"/>
      <c r="FV16" s="157"/>
      <c r="FW16" s="157"/>
      <c r="FX16" s="157"/>
      <c r="FY16" s="157"/>
      <c r="FZ16" s="157"/>
      <c r="GA16" s="157"/>
      <c r="GB16" s="157"/>
      <c r="GC16" s="157"/>
      <c r="GD16" s="157"/>
      <c r="GE16" s="157"/>
      <c r="GF16" s="157"/>
      <c r="GG16" s="157"/>
      <c r="GH16" s="157"/>
      <c r="GI16" s="157"/>
      <c r="GJ16" s="157"/>
      <c r="GK16" s="157"/>
      <c r="GL16" s="157"/>
      <c r="GM16" s="157"/>
      <c r="GN16" s="157"/>
      <c r="GO16" s="157"/>
      <c r="GP16" s="157"/>
      <c r="GQ16" s="157"/>
      <c r="GR16" s="157"/>
      <c r="GS16" s="157"/>
      <c r="GT16" s="157"/>
      <c r="GU16" s="157"/>
      <c r="GV16" s="157"/>
      <c r="GW16" s="157"/>
      <c r="GX16" s="157"/>
      <c r="GY16" s="157"/>
      <c r="GZ16" s="157"/>
      <c r="HA16" s="157"/>
      <c r="HB16" s="157"/>
      <c r="HC16" s="157"/>
      <c r="HD16" s="157"/>
      <c r="HE16" s="157"/>
      <c r="HF16" s="157"/>
      <c r="HG16" s="157"/>
      <c r="HH16" s="157"/>
      <c r="HI16" s="157"/>
      <c r="HJ16" s="157"/>
      <c r="HK16" s="157"/>
      <c r="HL16" s="157"/>
      <c r="HM16" s="157"/>
      <c r="HN16" s="157"/>
      <c r="HO16" s="157"/>
      <c r="HP16" s="157"/>
      <c r="HQ16" s="157"/>
      <c r="HR16" s="157"/>
      <c r="HS16" s="157"/>
      <c r="HT16" s="157"/>
      <c r="HU16" s="157"/>
      <c r="HV16" s="157"/>
      <c r="HW16" s="157"/>
      <c r="HX16" s="157"/>
      <c r="HY16" s="157"/>
      <c r="HZ16" s="157"/>
      <c r="IA16" s="157"/>
      <c r="IB16" s="157"/>
      <c r="IC16" s="157"/>
      <c r="ID16" s="157"/>
      <c r="IE16" s="157"/>
      <c r="IF16" s="157"/>
      <c r="IG16" s="157"/>
      <c r="IH16" s="157"/>
      <c r="II16" s="157"/>
      <c r="IJ16" s="157"/>
      <c r="IK16" s="157"/>
      <c r="IL16" s="157"/>
      <c r="IM16" s="157"/>
      <c r="IN16" s="157"/>
      <c r="IO16" s="157"/>
      <c r="IP16" s="157"/>
      <c r="IQ16" s="157"/>
      <c r="IR16" s="157"/>
      <c r="IS16" s="155"/>
      <c r="IT16" s="155"/>
      <c r="IU16" s="155"/>
      <c r="IV16" s="155"/>
      <c r="IW16" s="155"/>
      <c r="IX16" s="155"/>
    </row>
    <row r="17" spans="1:258" ht="14.25" hidden="1" customHeight="1">
      <c r="A17" s="155"/>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7"/>
      <c r="BQ17" s="157"/>
      <c r="BR17" s="157"/>
      <c r="BS17" s="157"/>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7"/>
      <c r="CW17" s="157"/>
      <c r="CX17" s="157"/>
      <c r="CY17" s="157"/>
      <c r="CZ17" s="157"/>
      <c r="DA17" s="157"/>
      <c r="DB17" s="157"/>
      <c r="DC17" s="157"/>
      <c r="DD17" s="157"/>
      <c r="DE17" s="157"/>
      <c r="DF17" s="157"/>
      <c r="DG17" s="157"/>
      <c r="DH17" s="157"/>
      <c r="DI17" s="157"/>
      <c r="DJ17" s="157"/>
      <c r="DK17" s="157"/>
      <c r="DL17" s="157"/>
      <c r="DM17" s="157"/>
      <c r="DN17" s="157"/>
      <c r="DO17" s="157"/>
      <c r="DP17" s="157"/>
      <c r="DQ17" s="157"/>
      <c r="DR17" s="157"/>
      <c r="DS17" s="157"/>
      <c r="DT17" s="157"/>
      <c r="DU17" s="157"/>
      <c r="DV17" s="157"/>
      <c r="DW17" s="157"/>
      <c r="DX17" s="157"/>
      <c r="DY17" s="157"/>
      <c r="DZ17" s="157"/>
      <c r="EA17" s="157"/>
      <c r="EB17" s="157"/>
      <c r="EC17" s="157"/>
      <c r="ED17" s="157"/>
      <c r="EE17" s="157"/>
      <c r="EF17" s="157"/>
      <c r="EG17" s="157"/>
      <c r="EH17" s="157"/>
      <c r="EI17" s="157"/>
      <c r="EJ17" s="157"/>
      <c r="EK17" s="157"/>
      <c r="EL17" s="157"/>
      <c r="EM17" s="157"/>
      <c r="EN17" s="157"/>
      <c r="EO17" s="157"/>
      <c r="EP17" s="157"/>
      <c r="EQ17" s="157"/>
      <c r="ER17" s="157"/>
      <c r="ES17" s="157"/>
      <c r="ET17" s="157"/>
      <c r="EU17" s="157"/>
      <c r="EV17" s="157"/>
      <c r="EW17" s="157"/>
      <c r="EX17" s="157"/>
      <c r="EY17" s="157"/>
      <c r="EZ17" s="157"/>
      <c r="FA17" s="157"/>
      <c r="FB17" s="157"/>
      <c r="FC17" s="157"/>
      <c r="FD17" s="157"/>
      <c r="FE17" s="157"/>
      <c r="FF17" s="157"/>
      <c r="FG17" s="157"/>
      <c r="FH17" s="157"/>
      <c r="FI17" s="157"/>
      <c r="FJ17" s="157"/>
      <c r="FK17" s="157"/>
      <c r="FL17" s="157"/>
      <c r="FM17" s="157"/>
      <c r="FN17" s="157"/>
      <c r="FO17" s="157"/>
      <c r="FP17" s="157"/>
      <c r="FQ17" s="157"/>
      <c r="FR17" s="157"/>
      <c r="FS17" s="157"/>
      <c r="FT17" s="157"/>
      <c r="FU17" s="157"/>
      <c r="FV17" s="157"/>
      <c r="FW17" s="157"/>
      <c r="FX17" s="157"/>
      <c r="FY17" s="157"/>
      <c r="FZ17" s="157"/>
      <c r="GA17" s="157"/>
      <c r="GB17" s="157"/>
      <c r="GC17" s="157"/>
      <c r="GD17" s="157"/>
      <c r="GE17" s="157"/>
      <c r="GF17" s="157"/>
      <c r="GG17" s="157"/>
      <c r="GH17" s="157"/>
      <c r="GI17" s="157"/>
      <c r="GJ17" s="157"/>
      <c r="GK17" s="157"/>
      <c r="GL17" s="157"/>
      <c r="GM17" s="157"/>
      <c r="GN17" s="157"/>
      <c r="GO17" s="157"/>
      <c r="GP17" s="157"/>
      <c r="GQ17" s="157"/>
      <c r="GR17" s="157"/>
      <c r="GS17" s="157"/>
      <c r="GT17" s="157"/>
      <c r="GU17" s="157"/>
      <c r="GV17" s="157"/>
      <c r="GW17" s="157"/>
      <c r="GX17" s="157"/>
      <c r="GY17" s="157"/>
      <c r="GZ17" s="157"/>
      <c r="HA17" s="157"/>
      <c r="HB17" s="157"/>
      <c r="HC17" s="157"/>
      <c r="HD17" s="157"/>
      <c r="HE17" s="157"/>
      <c r="HF17" s="157"/>
      <c r="HG17" s="157"/>
      <c r="HH17" s="157"/>
      <c r="HI17" s="157"/>
      <c r="HJ17" s="157"/>
      <c r="HK17" s="157"/>
      <c r="HL17" s="157"/>
      <c r="HM17" s="157"/>
      <c r="HN17" s="157"/>
      <c r="HO17" s="157"/>
      <c r="HP17" s="157"/>
      <c r="HQ17" s="157"/>
      <c r="HR17" s="157"/>
      <c r="HS17" s="157"/>
      <c r="HT17" s="157"/>
      <c r="HU17" s="157"/>
      <c r="HV17" s="157"/>
      <c r="HW17" s="157"/>
      <c r="HX17" s="157"/>
      <c r="HY17" s="157"/>
      <c r="HZ17" s="157"/>
      <c r="IA17" s="157"/>
      <c r="IB17" s="157"/>
      <c r="IC17" s="157"/>
      <c r="ID17" s="157"/>
      <c r="IE17" s="157"/>
      <c r="IF17" s="157"/>
      <c r="IG17" s="157"/>
      <c r="IH17" s="157"/>
      <c r="II17" s="157"/>
      <c r="IJ17" s="157"/>
      <c r="IK17" s="157"/>
      <c r="IL17" s="157"/>
      <c r="IM17" s="157"/>
      <c r="IN17" s="157"/>
      <c r="IO17" s="157"/>
      <c r="IP17" s="157"/>
      <c r="IQ17" s="157"/>
      <c r="IR17" s="157"/>
      <c r="IS17" s="155"/>
      <c r="IT17" s="155"/>
      <c r="IU17" s="155"/>
      <c r="IV17" s="155"/>
      <c r="IW17" s="155"/>
      <c r="IX17" s="155"/>
    </row>
    <row r="18" spans="1:258" s="43" customFormat="1" ht="22.5" hidden="1" customHeight="1">
      <c r="A18" s="89"/>
      <c r="B18" s="89"/>
      <c r="C18" s="89"/>
      <c r="D18" s="89"/>
      <c r="E18" s="89"/>
      <c r="F18" s="89"/>
      <c r="G18" s="89"/>
      <c r="H18" s="89"/>
      <c r="I18" s="89"/>
      <c r="J18" s="89"/>
      <c r="K18" s="89"/>
      <c r="L18" s="117"/>
      <c r="M18" s="125"/>
      <c r="N18" s="125"/>
      <c r="O18" s="143" t="s">
        <v>77</v>
      </c>
      <c r="P18" s="125"/>
      <c r="Q18" s="144"/>
      <c r="R18" s="144"/>
      <c r="S18" s="124"/>
      <c r="T18" s="89"/>
      <c r="U18" s="89"/>
      <c r="V18" s="89"/>
      <c r="W18" s="89"/>
      <c r="X18" s="89"/>
      <c r="Y18" s="143"/>
      <c r="Z18" s="89"/>
      <c r="AA18" s="143"/>
      <c r="AB18" s="89"/>
      <c r="AC18" s="89"/>
      <c r="AD18" s="89"/>
      <c r="AE18" s="89"/>
      <c r="AF18" s="143"/>
      <c r="AG18" s="89"/>
      <c r="AH18" s="143"/>
      <c r="AI18" s="89"/>
      <c r="AJ18" s="89"/>
      <c r="AK18" s="89"/>
      <c r="AL18" s="89"/>
      <c r="AM18" s="143"/>
      <c r="AN18" s="89"/>
      <c r="AO18" s="143"/>
      <c r="AP18" s="89"/>
      <c r="AQ18" s="89"/>
      <c r="AR18" s="89"/>
      <c r="AS18" s="89"/>
      <c r="AT18" s="143"/>
      <c r="AU18" s="89"/>
      <c r="AV18" s="143"/>
      <c r="AW18" s="89"/>
      <c r="AX18" s="89"/>
      <c r="AY18" s="89"/>
      <c r="AZ18" s="89"/>
      <c r="BA18" s="143"/>
      <c r="BB18" s="89"/>
      <c r="BC18" s="143"/>
      <c r="BD18" s="89"/>
      <c r="BE18" s="89"/>
      <c r="BF18" s="89"/>
      <c r="BG18" s="89"/>
      <c r="BH18" s="143"/>
      <c r="BI18" s="89"/>
      <c r="BJ18" s="143"/>
      <c r="BK18" s="89"/>
      <c r="BL18" s="89"/>
      <c r="BM18" s="89"/>
      <c r="BN18" s="89"/>
      <c r="BO18" s="143"/>
      <c r="BP18" s="89"/>
      <c r="BQ18" s="143"/>
      <c r="BR18" s="89"/>
      <c r="BS18" s="89"/>
      <c r="BT18" s="89"/>
      <c r="BU18" s="89"/>
      <c r="BV18" s="143"/>
      <c r="BW18" s="89"/>
      <c r="BX18" s="143"/>
      <c r="BY18" s="89"/>
      <c r="BZ18" s="89"/>
      <c r="CA18" s="89"/>
      <c r="CB18" s="89"/>
      <c r="CC18" s="143"/>
      <c r="CD18" s="89"/>
      <c r="CE18" s="143"/>
      <c r="CF18" s="89"/>
      <c r="CG18" s="89"/>
      <c r="CH18" s="89"/>
      <c r="CI18" s="89"/>
      <c r="CJ18" s="143"/>
      <c r="CK18" s="89"/>
      <c r="CL18" s="143"/>
      <c r="CM18" s="89"/>
      <c r="CN18" s="89"/>
      <c r="CO18" s="89"/>
      <c r="CP18" s="89"/>
      <c r="CQ18" s="143"/>
      <c r="CR18" s="89"/>
      <c r="CS18" s="143"/>
      <c r="CT18" s="89"/>
      <c r="CU18" s="89"/>
      <c r="CV18" s="89"/>
      <c r="CW18" s="89"/>
      <c r="CX18" s="143"/>
      <c r="CY18" s="89"/>
      <c r="CZ18" s="143"/>
      <c r="DA18" s="89"/>
      <c r="DB18" s="89"/>
      <c r="DC18" s="89"/>
      <c r="DD18" s="89"/>
      <c r="DE18" s="143"/>
      <c r="DF18" s="89"/>
      <c r="DG18" s="143"/>
      <c r="DH18" s="89"/>
      <c r="DI18" s="89"/>
      <c r="DJ18" s="89"/>
      <c r="DK18" s="89"/>
      <c r="DL18" s="143"/>
      <c r="DM18" s="89"/>
      <c r="DN18" s="143"/>
      <c r="DO18" s="89"/>
      <c r="DP18" s="89"/>
      <c r="DQ18" s="89"/>
      <c r="DR18" s="89"/>
      <c r="DS18" s="143"/>
      <c r="DT18" s="89"/>
      <c r="DU18" s="143"/>
      <c r="DV18" s="89"/>
      <c r="DW18" s="89"/>
      <c r="DX18" s="89"/>
      <c r="DY18" s="89"/>
      <c r="DZ18" s="143"/>
      <c r="EA18" s="89"/>
      <c r="EB18" s="143"/>
      <c r="EC18" s="89"/>
      <c r="ED18" s="89"/>
      <c r="EE18" s="89"/>
      <c r="EF18" s="89"/>
      <c r="EG18" s="143"/>
      <c r="EH18" s="89"/>
      <c r="EI18" s="143"/>
      <c r="EJ18" s="89"/>
      <c r="EK18" s="89"/>
      <c r="EL18" s="89"/>
      <c r="EM18" s="89"/>
      <c r="EN18" s="143"/>
      <c r="EO18" s="89"/>
      <c r="EP18" s="143"/>
      <c r="EQ18" s="89"/>
      <c r="ER18" s="89"/>
      <c r="ES18" s="89"/>
      <c r="ET18" s="89"/>
      <c r="EU18" s="143"/>
      <c r="EV18" s="89"/>
      <c r="EW18" s="143"/>
      <c r="EX18" s="89"/>
      <c r="EY18" s="89"/>
      <c r="EZ18" s="89"/>
      <c r="FA18" s="89"/>
      <c r="FB18" s="143"/>
      <c r="FC18" s="89"/>
      <c r="FD18" s="143"/>
      <c r="FE18" s="89"/>
      <c r="FF18" s="89"/>
      <c r="FG18" s="89"/>
      <c r="FH18" s="89"/>
      <c r="FI18" s="143"/>
      <c r="FJ18" s="89"/>
      <c r="FK18" s="143"/>
      <c r="FL18" s="89"/>
      <c r="FM18" s="89"/>
      <c r="FN18" s="89"/>
      <c r="FO18" s="89"/>
      <c r="FP18" s="143"/>
      <c r="FQ18" s="89"/>
      <c r="FR18" s="143"/>
      <c r="FS18" s="89"/>
      <c r="FT18" s="89"/>
      <c r="FU18" s="89"/>
      <c r="FV18" s="89"/>
      <c r="FW18" s="143"/>
      <c r="FX18" s="89"/>
      <c r="FY18" s="143"/>
      <c r="FZ18" s="89"/>
      <c r="GA18" s="89"/>
      <c r="GB18" s="89"/>
      <c r="GC18" s="89"/>
      <c r="GD18" s="143"/>
      <c r="GE18" s="89"/>
      <c r="GF18" s="143"/>
      <c r="GG18" s="89"/>
      <c r="GH18" s="89"/>
      <c r="GI18" s="89"/>
      <c r="GJ18" s="89"/>
      <c r="GK18" s="143"/>
      <c r="GL18" s="89"/>
      <c r="GM18" s="143"/>
      <c r="GN18" s="89"/>
      <c r="GO18" s="89"/>
      <c r="GP18" s="89"/>
      <c r="GQ18" s="89"/>
      <c r="GR18" s="143"/>
      <c r="GS18" s="89"/>
      <c r="GT18" s="143"/>
      <c r="GU18" s="89"/>
      <c r="GV18" s="89"/>
      <c r="GW18" s="89"/>
      <c r="GX18" s="89"/>
      <c r="GY18" s="143"/>
      <c r="GZ18" s="89"/>
      <c r="HA18" s="143"/>
      <c r="HB18" s="89"/>
      <c r="HC18" s="89"/>
      <c r="HD18" s="89"/>
      <c r="HE18" s="89"/>
      <c r="HF18" s="143"/>
      <c r="HG18" s="89"/>
      <c r="HH18" s="143"/>
      <c r="HI18" s="89"/>
      <c r="HJ18" s="89"/>
      <c r="HK18" s="89"/>
      <c r="HL18" s="89"/>
      <c r="HM18" s="143"/>
      <c r="HN18" s="89"/>
      <c r="HO18" s="143"/>
      <c r="HP18" s="89"/>
      <c r="HQ18" s="89"/>
      <c r="HR18" s="89"/>
      <c r="HS18" s="89"/>
      <c r="HT18" s="143"/>
      <c r="HU18" s="89"/>
      <c r="HV18" s="143"/>
      <c r="HW18" s="89"/>
      <c r="HX18" s="89"/>
      <c r="HY18" s="89"/>
      <c r="HZ18" s="89"/>
      <c r="IA18" s="143"/>
      <c r="IB18" s="89"/>
      <c r="IC18" s="143"/>
      <c r="ID18" s="89"/>
      <c r="IE18" s="89"/>
      <c r="IF18" s="89"/>
      <c r="IG18" s="89"/>
      <c r="IH18" s="143"/>
      <c r="II18" s="89"/>
      <c r="IJ18" s="143"/>
      <c r="IK18" s="89"/>
      <c r="IL18" s="89"/>
      <c r="IM18" s="89"/>
      <c r="IN18" s="89"/>
      <c r="IO18" s="143"/>
      <c r="IP18" s="89"/>
      <c r="IQ18" s="143"/>
      <c r="IR18" s="89"/>
      <c r="IS18" s="89"/>
      <c r="IT18" s="163"/>
      <c r="IU18" s="163"/>
      <c r="IV18" s="163"/>
      <c r="IW18" s="163"/>
      <c r="IX18" s="163"/>
    </row>
    <row r="19" spans="1:258" s="43" customFormat="1" ht="14.25" hidden="1" customHeight="1">
      <c r="A19" s="89"/>
      <c r="B19" s="89"/>
      <c r="C19" s="89"/>
      <c r="D19" s="89"/>
      <c r="E19" s="89"/>
      <c r="F19" s="89"/>
      <c r="G19" s="89"/>
      <c r="H19" s="89"/>
      <c r="I19" s="89"/>
      <c r="J19" s="89"/>
      <c r="K19" s="89"/>
      <c r="L19" s="117"/>
      <c r="M19" s="125"/>
      <c r="N19" s="125"/>
      <c r="O19" s="125"/>
      <c r="P19" s="125"/>
      <c r="Q19" s="144"/>
      <c r="R19" s="144"/>
      <c r="S19" s="124"/>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c r="CF19" s="89"/>
      <c r="CG19" s="89"/>
      <c r="CH19" s="89"/>
      <c r="CI19" s="89"/>
      <c r="CJ19" s="89"/>
      <c r="CK19" s="89"/>
      <c r="CL19" s="89"/>
      <c r="CM19" s="89"/>
      <c r="CN19" s="89"/>
      <c r="CO19" s="89"/>
      <c r="CP19" s="89"/>
      <c r="CQ19" s="89"/>
      <c r="CR19" s="89"/>
      <c r="CS19" s="89"/>
      <c r="CT19" s="89"/>
      <c r="CU19" s="89"/>
      <c r="CV19" s="89"/>
      <c r="CW19" s="89"/>
      <c r="CX19" s="89"/>
      <c r="CY19" s="89"/>
      <c r="CZ19" s="89"/>
      <c r="DA19" s="89"/>
      <c r="DB19" s="89"/>
      <c r="DC19" s="89"/>
      <c r="DD19" s="89"/>
      <c r="DE19" s="89"/>
      <c r="DF19" s="89"/>
      <c r="DG19" s="89"/>
      <c r="DH19" s="89"/>
      <c r="DI19" s="89"/>
      <c r="DJ19" s="89"/>
      <c r="DK19" s="89"/>
      <c r="DL19" s="89"/>
      <c r="DM19" s="89"/>
      <c r="DN19" s="89"/>
      <c r="DO19" s="89"/>
      <c r="DP19" s="89"/>
      <c r="DQ19" s="89"/>
      <c r="DR19" s="89"/>
      <c r="DS19" s="89"/>
      <c r="DT19" s="89"/>
      <c r="DU19" s="89"/>
      <c r="DV19" s="89"/>
      <c r="DW19" s="89"/>
      <c r="DX19" s="89"/>
      <c r="DY19" s="89"/>
      <c r="DZ19" s="89"/>
      <c r="EA19" s="89"/>
      <c r="EB19" s="89"/>
      <c r="EC19" s="89"/>
      <c r="ED19" s="89"/>
      <c r="EE19" s="89"/>
      <c r="EF19" s="89"/>
      <c r="EG19" s="89"/>
      <c r="EH19" s="89"/>
      <c r="EI19" s="89"/>
      <c r="EJ19" s="89"/>
      <c r="EK19" s="89"/>
      <c r="EL19" s="89"/>
      <c r="EM19" s="89"/>
      <c r="EN19" s="89"/>
      <c r="EO19" s="89"/>
      <c r="EP19" s="89"/>
      <c r="EQ19" s="89"/>
      <c r="ER19" s="89"/>
      <c r="ES19" s="89"/>
      <c r="ET19" s="89"/>
      <c r="EU19" s="89"/>
      <c r="EV19" s="89"/>
      <c r="EW19" s="89"/>
      <c r="EX19" s="89"/>
      <c r="EY19" s="89"/>
      <c r="EZ19" s="89"/>
      <c r="FA19" s="89"/>
      <c r="FB19" s="89"/>
      <c r="FC19" s="89"/>
      <c r="FD19" s="89"/>
      <c r="FE19" s="89"/>
      <c r="FF19" s="89"/>
      <c r="FG19" s="89"/>
      <c r="FH19" s="89"/>
      <c r="FI19" s="89"/>
      <c r="FJ19" s="89"/>
      <c r="FK19" s="89"/>
      <c r="FL19" s="89"/>
      <c r="FM19" s="89"/>
      <c r="FN19" s="89"/>
      <c r="FO19" s="89"/>
      <c r="FP19" s="89"/>
      <c r="FQ19" s="89"/>
      <c r="FR19" s="89"/>
      <c r="FS19" s="89"/>
      <c r="FT19" s="89"/>
      <c r="FU19" s="89"/>
      <c r="FV19" s="89"/>
      <c r="FW19" s="89"/>
      <c r="FX19" s="89"/>
      <c r="FY19" s="89"/>
      <c r="FZ19" s="89"/>
      <c r="GA19" s="89"/>
      <c r="GB19" s="89"/>
      <c r="GC19" s="89"/>
      <c r="GD19" s="89"/>
      <c r="GE19" s="89"/>
      <c r="GF19" s="89"/>
      <c r="GG19" s="89"/>
      <c r="GH19" s="89"/>
      <c r="GI19" s="89"/>
      <c r="GJ19" s="89"/>
      <c r="GK19" s="89"/>
      <c r="GL19" s="89"/>
      <c r="GM19" s="89"/>
      <c r="GN19" s="89"/>
      <c r="GO19" s="89"/>
      <c r="GP19" s="89"/>
      <c r="GQ19" s="89"/>
      <c r="GR19" s="89"/>
      <c r="GS19" s="89"/>
      <c r="GT19" s="89"/>
      <c r="GU19" s="89"/>
      <c r="GV19" s="89"/>
      <c r="GW19" s="89"/>
      <c r="GX19" s="89"/>
      <c r="GY19" s="89"/>
      <c r="GZ19" s="89"/>
      <c r="HA19" s="89"/>
      <c r="HB19" s="89"/>
      <c r="HC19" s="89"/>
      <c r="HD19" s="89"/>
      <c r="HE19" s="89"/>
      <c r="HF19" s="89"/>
      <c r="HG19" s="89"/>
      <c r="HH19" s="89"/>
      <c r="HI19" s="89"/>
      <c r="HJ19" s="89"/>
      <c r="HK19" s="89"/>
      <c r="HL19" s="89"/>
      <c r="HM19" s="89"/>
      <c r="HN19" s="89"/>
      <c r="HO19" s="89"/>
      <c r="HP19" s="89"/>
      <c r="HQ19" s="89"/>
      <c r="HR19" s="89"/>
      <c r="HS19" s="89"/>
      <c r="HT19" s="89"/>
      <c r="HU19" s="89"/>
      <c r="HV19" s="89"/>
      <c r="HW19" s="89"/>
      <c r="HX19" s="89"/>
      <c r="HY19" s="89"/>
      <c r="HZ19" s="89"/>
      <c r="IA19" s="89"/>
      <c r="IB19" s="89"/>
      <c r="IC19" s="89"/>
      <c r="ID19" s="89"/>
      <c r="IE19" s="89"/>
      <c r="IF19" s="89"/>
      <c r="IG19" s="89"/>
      <c r="IH19" s="89"/>
      <c r="II19" s="89"/>
      <c r="IJ19" s="89"/>
      <c r="IK19" s="89"/>
      <c r="IL19" s="89"/>
      <c r="IM19" s="89"/>
      <c r="IN19" s="89"/>
      <c r="IO19" s="89"/>
      <c r="IP19" s="89"/>
      <c r="IQ19" s="89"/>
      <c r="IR19" s="89"/>
      <c r="IS19" s="89"/>
      <c r="IT19" s="163"/>
      <c r="IU19" s="163"/>
      <c r="IV19" s="163"/>
      <c r="IW19" s="163"/>
      <c r="IX19" s="163"/>
    </row>
    <row r="20" spans="1:258" s="43" customFormat="1" ht="12" hidden="1" customHeight="1">
      <c r="A20" s="89"/>
      <c r="B20" s="89"/>
      <c r="C20" s="89"/>
      <c r="D20" s="89"/>
      <c r="E20" s="89"/>
      <c r="F20" s="89"/>
      <c r="G20" s="89"/>
      <c r="H20" s="89"/>
      <c r="I20" s="89"/>
      <c r="J20" s="89"/>
      <c r="K20" s="89"/>
      <c r="L20" s="117"/>
      <c r="M20" s="125"/>
      <c r="N20" s="125"/>
      <c r="O20" s="142" t="s">
        <v>78</v>
      </c>
      <c r="P20" s="125"/>
      <c r="Q20" s="148"/>
      <c r="R20" s="148"/>
      <c r="S20" s="124"/>
      <c r="T20" s="89" t="s">
        <v>79</v>
      </c>
      <c r="U20" s="89"/>
      <c r="V20" s="89"/>
      <c r="W20" s="89"/>
      <c r="X20" s="89"/>
      <c r="Y20" s="89"/>
      <c r="Z20" s="93" t="s">
        <v>80</v>
      </c>
      <c r="AA20" s="89"/>
      <c r="AB20" s="93" t="s">
        <v>81</v>
      </c>
      <c r="AC20" s="89" t="s">
        <v>79</v>
      </c>
      <c r="AD20" s="89"/>
      <c r="AE20" s="89"/>
      <c r="AF20" s="89"/>
      <c r="AG20" s="93" t="s">
        <v>82</v>
      </c>
      <c r="AH20" s="89"/>
      <c r="AI20" s="93" t="s">
        <v>81</v>
      </c>
      <c r="AJ20" s="89"/>
      <c r="AK20" s="89"/>
      <c r="AL20" s="89"/>
      <c r="AM20" s="89"/>
      <c r="AN20" s="93" t="s">
        <v>80</v>
      </c>
      <c r="AO20" s="89"/>
      <c r="AP20" s="93" t="s">
        <v>81</v>
      </c>
      <c r="AQ20" s="89"/>
      <c r="AR20" s="89"/>
      <c r="AS20" s="89"/>
      <c r="AT20" s="89"/>
      <c r="AU20" s="93" t="s">
        <v>80</v>
      </c>
      <c r="AV20" s="89"/>
      <c r="AW20" s="93" t="s">
        <v>81</v>
      </c>
      <c r="AX20" s="89"/>
      <c r="AY20" s="89"/>
      <c r="AZ20" s="89"/>
      <c r="BA20" s="89"/>
      <c r="BB20" s="93" t="s">
        <v>80</v>
      </c>
      <c r="BC20" s="89"/>
      <c r="BD20" s="93" t="s">
        <v>81</v>
      </c>
      <c r="BE20" s="89"/>
      <c r="BF20" s="89"/>
      <c r="BG20" s="89"/>
      <c r="BH20" s="89"/>
      <c r="BI20" s="93" t="s">
        <v>80</v>
      </c>
      <c r="BJ20" s="89"/>
      <c r="BK20" s="93" t="s">
        <v>81</v>
      </c>
      <c r="BL20" s="89"/>
      <c r="BM20" s="89"/>
      <c r="BN20" s="89"/>
      <c r="BO20" s="89"/>
      <c r="BP20" s="93" t="s">
        <v>80</v>
      </c>
      <c r="BQ20" s="89"/>
      <c r="BR20" s="93" t="s">
        <v>81</v>
      </c>
      <c r="BS20" s="89"/>
      <c r="BT20" s="89"/>
      <c r="BU20" s="89"/>
      <c r="BV20" s="89"/>
      <c r="BW20" s="93" t="s">
        <v>80</v>
      </c>
      <c r="BX20" s="89"/>
      <c r="BY20" s="93" t="s">
        <v>81</v>
      </c>
      <c r="BZ20" s="89"/>
      <c r="CA20" s="89"/>
      <c r="CB20" s="89"/>
      <c r="CC20" s="89"/>
      <c r="CD20" s="93" t="s">
        <v>80</v>
      </c>
      <c r="CE20" s="89"/>
      <c r="CF20" s="93" t="s">
        <v>81</v>
      </c>
      <c r="CG20" s="89"/>
      <c r="CH20" s="89"/>
      <c r="CI20" s="89"/>
      <c r="CJ20" s="89"/>
      <c r="CK20" s="93" t="s">
        <v>80</v>
      </c>
      <c r="CL20" s="89"/>
      <c r="CM20" s="93" t="s">
        <v>81</v>
      </c>
      <c r="CN20" s="89"/>
      <c r="CO20" s="89"/>
      <c r="CP20" s="89"/>
      <c r="CQ20" s="89"/>
      <c r="CR20" s="93" t="s">
        <v>80</v>
      </c>
      <c r="CS20" s="89"/>
      <c r="CT20" s="93" t="s">
        <v>81</v>
      </c>
      <c r="CU20" s="89"/>
      <c r="CV20" s="89"/>
      <c r="CW20" s="89"/>
      <c r="CX20" s="89"/>
      <c r="CY20" s="93" t="s">
        <v>80</v>
      </c>
      <c r="CZ20" s="89"/>
      <c r="DA20" s="93" t="s">
        <v>81</v>
      </c>
      <c r="DB20" s="89"/>
      <c r="DC20" s="89"/>
      <c r="DD20" s="89"/>
      <c r="DE20" s="89"/>
      <c r="DF20" s="93" t="s">
        <v>80</v>
      </c>
      <c r="DG20" s="89"/>
      <c r="DH20" s="93" t="s">
        <v>81</v>
      </c>
      <c r="DI20" s="89"/>
      <c r="DJ20" s="89"/>
      <c r="DK20" s="89"/>
      <c r="DL20" s="89"/>
      <c r="DM20" s="93" t="s">
        <v>80</v>
      </c>
      <c r="DN20" s="89"/>
      <c r="DO20" s="93" t="s">
        <v>81</v>
      </c>
      <c r="DP20" s="89"/>
      <c r="DQ20" s="89"/>
      <c r="DR20" s="89"/>
      <c r="DS20" s="89"/>
      <c r="DT20" s="93" t="s">
        <v>80</v>
      </c>
      <c r="DU20" s="89"/>
      <c r="DV20" s="93" t="s">
        <v>81</v>
      </c>
      <c r="DW20" s="89"/>
      <c r="DX20" s="89"/>
      <c r="DY20" s="89"/>
      <c r="DZ20" s="89"/>
      <c r="EA20" s="93" t="s">
        <v>80</v>
      </c>
      <c r="EB20" s="89"/>
      <c r="EC20" s="93" t="s">
        <v>81</v>
      </c>
      <c r="ED20" s="89"/>
      <c r="EE20" s="89"/>
      <c r="EF20" s="89"/>
      <c r="EG20" s="89"/>
      <c r="EH20" s="93" t="s">
        <v>80</v>
      </c>
      <c r="EI20" s="89"/>
      <c r="EJ20" s="93" t="s">
        <v>81</v>
      </c>
      <c r="EK20" s="89"/>
      <c r="EL20" s="89"/>
      <c r="EM20" s="89"/>
      <c r="EN20" s="89"/>
      <c r="EO20" s="93" t="s">
        <v>80</v>
      </c>
      <c r="EP20" s="89"/>
      <c r="EQ20" s="93" t="s">
        <v>81</v>
      </c>
      <c r="ER20" s="89"/>
      <c r="ES20" s="89"/>
      <c r="ET20" s="89"/>
      <c r="EU20" s="89"/>
      <c r="EV20" s="93" t="s">
        <v>80</v>
      </c>
      <c r="EW20" s="89"/>
      <c r="EX20" s="93" t="s">
        <v>81</v>
      </c>
      <c r="EY20" s="89"/>
      <c r="EZ20" s="89"/>
      <c r="FA20" s="89"/>
      <c r="FB20" s="89"/>
      <c r="FC20" s="93" t="s">
        <v>80</v>
      </c>
      <c r="FD20" s="89"/>
      <c r="FE20" s="93" t="s">
        <v>81</v>
      </c>
      <c r="FF20" s="89"/>
      <c r="FG20" s="89"/>
      <c r="FH20" s="89"/>
      <c r="FI20" s="89"/>
      <c r="FJ20" s="93" t="s">
        <v>80</v>
      </c>
      <c r="FK20" s="89"/>
      <c r="FL20" s="93" t="s">
        <v>81</v>
      </c>
      <c r="FM20" s="89"/>
      <c r="FN20" s="89"/>
      <c r="FO20" s="89"/>
      <c r="FP20" s="89"/>
      <c r="FQ20" s="93" t="s">
        <v>80</v>
      </c>
      <c r="FR20" s="89"/>
      <c r="FS20" s="93" t="s">
        <v>81</v>
      </c>
      <c r="FT20" s="89"/>
      <c r="FU20" s="89"/>
      <c r="FV20" s="89"/>
      <c r="FW20" s="89"/>
      <c r="FX20" s="93" t="s">
        <v>80</v>
      </c>
      <c r="FY20" s="89"/>
      <c r="FZ20" s="93" t="s">
        <v>81</v>
      </c>
      <c r="GA20" s="89"/>
      <c r="GB20" s="89"/>
      <c r="GC20" s="89"/>
      <c r="GD20" s="89"/>
      <c r="GE20" s="93" t="s">
        <v>80</v>
      </c>
      <c r="GF20" s="89"/>
      <c r="GG20" s="93" t="s">
        <v>81</v>
      </c>
      <c r="GH20" s="89"/>
      <c r="GI20" s="89"/>
      <c r="GJ20" s="89"/>
      <c r="GK20" s="89"/>
      <c r="GL20" s="93" t="s">
        <v>80</v>
      </c>
      <c r="GM20" s="89"/>
      <c r="GN20" s="93" t="s">
        <v>81</v>
      </c>
      <c r="GO20" s="89"/>
      <c r="GP20" s="89"/>
      <c r="GQ20" s="89"/>
      <c r="GR20" s="89"/>
      <c r="GS20" s="93" t="s">
        <v>80</v>
      </c>
      <c r="GT20" s="89"/>
      <c r="GU20" s="93" t="s">
        <v>81</v>
      </c>
      <c r="GV20" s="89"/>
      <c r="GW20" s="89"/>
      <c r="GX20" s="89"/>
      <c r="GY20" s="89"/>
      <c r="GZ20" s="93" t="s">
        <v>80</v>
      </c>
      <c r="HA20" s="89"/>
      <c r="HB20" s="93" t="s">
        <v>81</v>
      </c>
      <c r="HC20" s="89"/>
      <c r="HD20" s="89"/>
      <c r="HE20" s="89"/>
      <c r="HF20" s="89"/>
      <c r="HG20" s="93" t="s">
        <v>80</v>
      </c>
      <c r="HH20" s="89"/>
      <c r="HI20" s="93" t="s">
        <v>81</v>
      </c>
      <c r="HJ20" s="89"/>
      <c r="HK20" s="89"/>
      <c r="HL20" s="89"/>
      <c r="HM20" s="89"/>
      <c r="HN20" s="93" t="s">
        <v>80</v>
      </c>
      <c r="HO20" s="89"/>
      <c r="HP20" s="93" t="s">
        <v>81</v>
      </c>
      <c r="HQ20" s="89"/>
      <c r="HR20" s="89"/>
      <c r="HS20" s="89"/>
      <c r="HT20" s="89"/>
      <c r="HU20" s="93" t="s">
        <v>80</v>
      </c>
      <c r="HV20" s="89"/>
      <c r="HW20" s="93" t="s">
        <v>81</v>
      </c>
      <c r="HX20" s="89"/>
      <c r="HY20" s="89"/>
      <c r="HZ20" s="89"/>
      <c r="IA20" s="89"/>
      <c r="IB20" s="93" t="s">
        <v>80</v>
      </c>
      <c r="IC20" s="89"/>
      <c r="ID20" s="93" t="s">
        <v>81</v>
      </c>
      <c r="IE20" s="89"/>
      <c r="IF20" s="89"/>
      <c r="IG20" s="89"/>
      <c r="IH20" s="89"/>
      <c r="II20" s="93" t="s">
        <v>80</v>
      </c>
      <c r="IJ20" s="89"/>
      <c r="IK20" s="93" t="s">
        <v>81</v>
      </c>
      <c r="IL20" s="89"/>
      <c r="IM20" s="89"/>
      <c r="IN20" s="89"/>
      <c r="IO20" s="89"/>
      <c r="IP20" s="93" t="s">
        <v>80</v>
      </c>
      <c r="IQ20" s="89"/>
      <c r="IR20" s="93" t="s">
        <v>81</v>
      </c>
      <c r="IS20" s="89"/>
      <c r="IT20" s="89"/>
      <c r="IU20" s="89"/>
      <c r="IV20" s="89"/>
      <c r="IW20" s="89"/>
      <c r="IX20" s="89"/>
    </row>
    <row r="21" spans="1:258" ht="14.25" hidden="1" customHeight="1">
      <c r="A21" s="155"/>
      <c r="B21" s="155"/>
      <c r="C21" s="155"/>
      <c r="D21" s="155"/>
      <c r="E21" s="155"/>
      <c r="F21" s="155"/>
      <c r="G21" s="155"/>
      <c r="H21" s="155"/>
      <c r="I21" s="155"/>
      <c r="J21" s="155"/>
      <c r="K21" s="155"/>
      <c r="L21" s="155"/>
      <c r="M21" s="155"/>
      <c r="N21" s="155"/>
      <c r="O21" s="142"/>
      <c r="P21" s="155"/>
      <c r="Q21" s="155"/>
      <c r="R21" s="155"/>
      <c r="S21" s="155"/>
      <c r="T21" s="155"/>
      <c r="U21" s="155"/>
      <c r="V21" s="155"/>
      <c r="W21" s="155"/>
      <c r="X21" s="155"/>
      <c r="Y21" s="155"/>
      <c r="Z21" s="155"/>
      <c r="AA21" s="155"/>
      <c r="AB21" s="155"/>
      <c r="AC21" s="155"/>
      <c r="AD21" s="155"/>
      <c r="AE21" s="155"/>
      <c r="AF21" s="155"/>
      <c r="AG21" s="155"/>
      <c r="AH21" s="155"/>
      <c r="AI21" s="155"/>
      <c r="AJ21" s="157"/>
      <c r="AK21" s="157"/>
      <c r="AL21" s="157"/>
      <c r="AM21" s="157"/>
      <c r="AN21" s="157"/>
      <c r="AO21" s="157"/>
      <c r="AP21" s="157"/>
      <c r="AQ21" s="157"/>
      <c r="AR21" s="157"/>
      <c r="AS21" s="157"/>
      <c r="AT21" s="157"/>
      <c r="AU21" s="157"/>
      <c r="AV21" s="157"/>
      <c r="AW21" s="157"/>
      <c r="AX21" s="157"/>
      <c r="AY21" s="157"/>
      <c r="AZ21" s="157"/>
      <c r="BA21" s="157"/>
      <c r="BB21" s="157"/>
      <c r="BC21" s="157"/>
      <c r="BD21" s="157"/>
      <c r="BE21" s="157"/>
      <c r="BF21" s="157"/>
      <c r="BG21" s="157"/>
      <c r="BH21" s="157"/>
      <c r="BI21" s="157"/>
      <c r="BJ21" s="157"/>
      <c r="BK21" s="157"/>
      <c r="BL21" s="157"/>
      <c r="BM21" s="157"/>
      <c r="BN21" s="157"/>
      <c r="BO21" s="157"/>
      <c r="BP21" s="157"/>
      <c r="BQ21" s="157"/>
      <c r="BR21" s="157"/>
      <c r="BS21" s="157"/>
      <c r="BT21" s="157"/>
      <c r="BU21" s="157"/>
      <c r="BV21" s="157"/>
      <c r="BW21" s="157"/>
      <c r="BX21" s="157"/>
      <c r="BY21" s="157"/>
      <c r="BZ21" s="157"/>
      <c r="CA21" s="157"/>
      <c r="CB21" s="157"/>
      <c r="CC21" s="157"/>
      <c r="CD21" s="157"/>
      <c r="CE21" s="157"/>
      <c r="CF21" s="157"/>
      <c r="CG21" s="157"/>
      <c r="CH21" s="157"/>
      <c r="CI21" s="157"/>
      <c r="CJ21" s="157"/>
      <c r="CK21" s="157"/>
      <c r="CL21" s="157"/>
      <c r="CM21" s="157"/>
      <c r="CN21" s="157"/>
      <c r="CO21" s="157"/>
      <c r="CP21" s="157"/>
      <c r="CQ21" s="157"/>
      <c r="CR21" s="157"/>
      <c r="CS21" s="157"/>
      <c r="CT21" s="157"/>
      <c r="CU21" s="157"/>
      <c r="CV21" s="157"/>
      <c r="CW21" s="157"/>
      <c r="CX21" s="157"/>
      <c r="CY21" s="157"/>
      <c r="CZ21" s="157"/>
      <c r="DA21" s="157"/>
      <c r="DB21" s="157"/>
      <c r="DC21" s="157"/>
      <c r="DD21" s="157"/>
      <c r="DE21" s="157"/>
      <c r="DF21" s="157"/>
      <c r="DG21" s="157"/>
      <c r="DH21" s="157"/>
      <c r="DI21" s="157"/>
      <c r="DJ21" s="157"/>
      <c r="DK21" s="157"/>
      <c r="DL21" s="157"/>
      <c r="DM21" s="157"/>
      <c r="DN21" s="157"/>
      <c r="DO21" s="157"/>
      <c r="DP21" s="157"/>
      <c r="DQ21" s="157"/>
      <c r="DR21" s="157"/>
      <c r="DS21" s="157"/>
      <c r="DT21" s="157"/>
      <c r="DU21" s="157"/>
      <c r="DV21" s="157"/>
      <c r="DW21" s="157"/>
      <c r="DX21" s="157"/>
      <c r="DY21" s="157"/>
      <c r="DZ21" s="157"/>
      <c r="EA21" s="157"/>
      <c r="EB21" s="157"/>
      <c r="EC21" s="157"/>
      <c r="ED21" s="157"/>
      <c r="EE21" s="157"/>
      <c r="EF21" s="157"/>
      <c r="EG21" s="157"/>
      <c r="EH21" s="157"/>
      <c r="EI21" s="157"/>
      <c r="EJ21" s="157"/>
      <c r="EK21" s="157"/>
      <c r="EL21" s="157"/>
      <c r="EM21" s="157"/>
      <c r="EN21" s="157"/>
      <c r="EO21" s="157"/>
      <c r="EP21" s="157"/>
      <c r="EQ21" s="157"/>
      <c r="ER21" s="157"/>
      <c r="ES21" s="157"/>
      <c r="ET21" s="157"/>
      <c r="EU21" s="157"/>
      <c r="EV21" s="157"/>
      <c r="EW21" s="157"/>
      <c r="EX21" s="157"/>
      <c r="EY21" s="157"/>
      <c r="EZ21" s="157"/>
      <c r="FA21" s="157"/>
      <c r="FB21" s="157"/>
      <c r="FC21" s="157"/>
      <c r="FD21" s="157"/>
      <c r="FE21" s="157"/>
      <c r="FF21" s="157"/>
      <c r="FG21" s="157"/>
      <c r="FH21" s="157"/>
      <c r="FI21" s="157"/>
      <c r="FJ21" s="157"/>
      <c r="FK21" s="157"/>
      <c r="FL21" s="157"/>
      <c r="FM21" s="157"/>
      <c r="FN21" s="157"/>
      <c r="FO21" s="157"/>
      <c r="FP21" s="157"/>
      <c r="FQ21" s="157"/>
      <c r="FR21" s="157"/>
      <c r="FS21" s="157"/>
      <c r="FT21" s="157"/>
      <c r="FU21" s="157"/>
      <c r="FV21" s="157"/>
      <c r="FW21" s="157"/>
      <c r="FX21" s="157"/>
      <c r="FY21" s="157"/>
      <c r="FZ21" s="157"/>
      <c r="GA21" s="157"/>
      <c r="GB21" s="157"/>
      <c r="GC21" s="157"/>
      <c r="GD21" s="157"/>
      <c r="GE21" s="157"/>
      <c r="GF21" s="157"/>
      <c r="GG21" s="157"/>
      <c r="GH21" s="157"/>
      <c r="GI21" s="157"/>
      <c r="GJ21" s="157"/>
      <c r="GK21" s="157"/>
      <c r="GL21" s="157"/>
      <c r="GM21" s="157"/>
      <c r="GN21" s="157"/>
      <c r="GO21" s="157"/>
      <c r="GP21" s="157"/>
      <c r="GQ21" s="157"/>
      <c r="GR21" s="157"/>
      <c r="GS21" s="157"/>
      <c r="GT21" s="157"/>
      <c r="GU21" s="157"/>
      <c r="GV21" s="157"/>
      <c r="GW21" s="157"/>
      <c r="GX21" s="157"/>
      <c r="GY21" s="157"/>
      <c r="GZ21" s="157"/>
      <c r="HA21" s="157"/>
      <c r="HB21" s="157"/>
      <c r="HC21" s="157"/>
      <c r="HD21" s="157"/>
      <c r="HE21" s="157"/>
      <c r="HF21" s="157"/>
      <c r="HG21" s="157"/>
      <c r="HH21" s="157"/>
      <c r="HI21" s="157"/>
      <c r="HJ21" s="157"/>
      <c r="HK21" s="157"/>
      <c r="HL21" s="157"/>
      <c r="HM21" s="157"/>
      <c r="HN21" s="157"/>
      <c r="HO21" s="157"/>
      <c r="HP21" s="157"/>
      <c r="HQ21" s="157"/>
      <c r="HR21" s="157"/>
      <c r="HS21" s="157"/>
      <c r="HT21" s="157"/>
      <c r="HU21" s="157"/>
      <c r="HV21" s="157"/>
      <c r="HW21" s="157"/>
      <c r="HX21" s="157"/>
      <c r="HY21" s="157"/>
      <c r="HZ21" s="157"/>
      <c r="IA21" s="157"/>
      <c r="IB21" s="157"/>
      <c r="IC21" s="157"/>
      <c r="ID21" s="157"/>
      <c r="IE21" s="157"/>
      <c r="IF21" s="157"/>
      <c r="IG21" s="157"/>
      <c r="IH21" s="157"/>
      <c r="II21" s="157"/>
      <c r="IJ21" s="157"/>
      <c r="IK21" s="157"/>
      <c r="IL21" s="157"/>
      <c r="IM21" s="157"/>
      <c r="IN21" s="157"/>
      <c r="IO21" s="157"/>
      <c r="IP21" s="157"/>
      <c r="IQ21" s="157"/>
      <c r="IR21" s="157"/>
      <c r="IS21" s="155"/>
      <c r="IT21" s="155"/>
      <c r="IU21" s="155"/>
      <c r="IV21" s="155"/>
      <c r="IW21" s="155"/>
      <c r="IX21" s="155"/>
    </row>
    <row r="22" spans="1:258" ht="14.25" hidden="1" customHeight="1">
      <c r="A22" s="155"/>
      <c r="B22" s="155"/>
      <c r="C22" s="155"/>
      <c r="D22" s="155"/>
      <c r="E22" s="155"/>
      <c r="F22" s="155"/>
      <c r="G22" s="155"/>
      <c r="H22" s="155"/>
      <c r="I22" s="155"/>
      <c r="J22" s="155"/>
      <c r="K22" s="155"/>
      <c r="L22" s="155"/>
      <c r="M22" s="155"/>
      <c r="N22" s="155"/>
      <c r="O22" s="142"/>
      <c r="P22" s="155"/>
      <c r="Q22" s="155"/>
      <c r="R22" s="155"/>
      <c r="S22" s="155"/>
      <c r="T22" s="155"/>
      <c r="U22" s="155"/>
      <c r="V22" s="155"/>
      <c r="W22" s="155"/>
      <c r="X22" s="155"/>
      <c r="Y22" s="155"/>
      <c r="Z22" s="155"/>
      <c r="AA22" s="155"/>
      <c r="AB22" s="155"/>
      <c r="AC22" s="155"/>
      <c r="AD22" s="155"/>
      <c r="AE22" s="155"/>
      <c r="AF22" s="155"/>
      <c r="AG22" s="155"/>
      <c r="AH22" s="155"/>
      <c r="AI22" s="155"/>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7"/>
      <c r="BR22" s="157"/>
      <c r="BS22" s="157"/>
      <c r="BT22" s="157"/>
      <c r="BU22" s="157"/>
      <c r="BV22" s="157"/>
      <c r="BW22" s="157"/>
      <c r="BX22" s="157"/>
      <c r="BY22" s="157"/>
      <c r="BZ22" s="157"/>
      <c r="CA22" s="157"/>
      <c r="CB22" s="157"/>
      <c r="CC22" s="157"/>
      <c r="CD22" s="157"/>
      <c r="CE22" s="157"/>
      <c r="CF22" s="157"/>
      <c r="CG22" s="157"/>
      <c r="CH22" s="157"/>
      <c r="CI22" s="157"/>
      <c r="CJ22" s="157"/>
      <c r="CK22" s="157"/>
      <c r="CL22" s="157"/>
      <c r="CM22" s="157"/>
      <c r="CN22" s="157"/>
      <c r="CO22" s="157"/>
      <c r="CP22" s="157"/>
      <c r="CQ22" s="157"/>
      <c r="CR22" s="157"/>
      <c r="CS22" s="157"/>
      <c r="CT22" s="157"/>
      <c r="CU22" s="157"/>
      <c r="CV22" s="157"/>
      <c r="CW22" s="157"/>
      <c r="CX22" s="157"/>
      <c r="CY22" s="157"/>
      <c r="CZ22" s="157"/>
      <c r="DA22" s="157"/>
      <c r="DB22" s="157"/>
      <c r="DC22" s="157"/>
      <c r="DD22" s="157"/>
      <c r="DE22" s="157"/>
      <c r="DF22" s="157"/>
      <c r="DG22" s="157"/>
      <c r="DH22" s="157"/>
      <c r="DI22" s="157"/>
      <c r="DJ22" s="157"/>
      <c r="DK22" s="157"/>
      <c r="DL22" s="157"/>
      <c r="DM22" s="157"/>
      <c r="DN22" s="157"/>
      <c r="DO22" s="157"/>
      <c r="DP22" s="157"/>
      <c r="DQ22" s="157"/>
      <c r="DR22" s="157"/>
      <c r="DS22" s="157"/>
      <c r="DT22" s="157"/>
      <c r="DU22" s="157"/>
      <c r="DV22" s="157"/>
      <c r="DW22" s="157"/>
      <c r="DX22" s="157"/>
      <c r="DY22" s="157"/>
      <c r="DZ22" s="157"/>
      <c r="EA22" s="157"/>
      <c r="EB22" s="157"/>
      <c r="EC22" s="157"/>
      <c r="ED22" s="157"/>
      <c r="EE22" s="157"/>
      <c r="EF22" s="157"/>
      <c r="EG22" s="157"/>
      <c r="EH22" s="157"/>
      <c r="EI22" s="157"/>
      <c r="EJ22" s="157"/>
      <c r="EK22" s="157"/>
      <c r="EL22" s="157"/>
      <c r="EM22" s="157"/>
      <c r="EN22" s="157"/>
      <c r="EO22" s="157"/>
      <c r="EP22" s="157"/>
      <c r="EQ22" s="157"/>
      <c r="ER22" s="157"/>
      <c r="ES22" s="157"/>
      <c r="ET22" s="157"/>
      <c r="EU22" s="157"/>
      <c r="EV22" s="157"/>
      <c r="EW22" s="157"/>
      <c r="EX22" s="157"/>
      <c r="EY22" s="157"/>
      <c r="EZ22" s="157"/>
      <c r="FA22" s="157"/>
      <c r="FB22" s="157"/>
      <c r="FC22" s="157"/>
      <c r="FD22" s="157"/>
      <c r="FE22" s="157"/>
      <c r="FF22" s="157"/>
      <c r="FG22" s="157"/>
      <c r="FH22" s="157"/>
      <c r="FI22" s="157"/>
      <c r="FJ22" s="157"/>
      <c r="FK22" s="157"/>
      <c r="FL22" s="157"/>
      <c r="FM22" s="157"/>
      <c r="FN22" s="157"/>
      <c r="FO22" s="157"/>
      <c r="FP22" s="157"/>
      <c r="FQ22" s="157"/>
      <c r="FR22" s="157"/>
      <c r="FS22" s="157"/>
      <c r="FT22" s="157"/>
      <c r="FU22" s="157"/>
      <c r="FV22" s="157"/>
      <c r="FW22" s="157"/>
      <c r="FX22" s="157"/>
      <c r="FY22" s="157"/>
      <c r="FZ22" s="157"/>
      <c r="GA22" s="157"/>
      <c r="GB22" s="157"/>
      <c r="GC22" s="157"/>
      <c r="GD22" s="157"/>
      <c r="GE22" s="157"/>
      <c r="GF22" s="157"/>
      <c r="GG22" s="157"/>
      <c r="GH22" s="157"/>
      <c r="GI22" s="157"/>
      <c r="GJ22" s="157"/>
      <c r="GK22" s="157"/>
      <c r="GL22" s="157"/>
      <c r="GM22" s="157"/>
      <c r="GN22" s="157"/>
      <c r="GO22" s="157"/>
      <c r="GP22" s="157"/>
      <c r="GQ22" s="157"/>
      <c r="GR22" s="157"/>
      <c r="GS22" s="157"/>
      <c r="GT22" s="157"/>
      <c r="GU22" s="157"/>
      <c r="GV22" s="157"/>
      <c r="GW22" s="157"/>
      <c r="GX22" s="157"/>
      <c r="GY22" s="157"/>
      <c r="GZ22" s="157"/>
      <c r="HA22" s="157"/>
      <c r="HB22" s="157"/>
      <c r="HC22" s="157"/>
      <c r="HD22" s="157"/>
      <c r="HE22" s="157"/>
      <c r="HF22" s="157"/>
      <c r="HG22" s="157"/>
      <c r="HH22" s="157"/>
      <c r="HI22" s="157"/>
      <c r="HJ22" s="157"/>
      <c r="HK22" s="157"/>
      <c r="HL22" s="157"/>
      <c r="HM22" s="157"/>
      <c r="HN22" s="157"/>
      <c r="HO22" s="157"/>
      <c r="HP22" s="157"/>
      <c r="HQ22" s="157"/>
      <c r="HR22" s="157"/>
      <c r="HS22" s="157"/>
      <c r="HT22" s="157"/>
      <c r="HU22" s="157"/>
      <c r="HV22" s="157"/>
      <c r="HW22" s="157"/>
      <c r="HX22" s="157"/>
      <c r="HY22" s="157"/>
      <c r="HZ22" s="157"/>
      <c r="IA22" s="157"/>
      <c r="IB22" s="157"/>
      <c r="IC22" s="157"/>
      <c r="ID22" s="157"/>
      <c r="IE22" s="157"/>
      <c r="IF22" s="157"/>
      <c r="IG22" s="157"/>
      <c r="IH22" s="157"/>
      <c r="II22" s="157"/>
      <c r="IJ22" s="157"/>
      <c r="IK22" s="157"/>
      <c r="IL22" s="157"/>
      <c r="IM22" s="157"/>
      <c r="IN22" s="157"/>
      <c r="IO22" s="157"/>
      <c r="IP22" s="157"/>
      <c r="IQ22" s="157"/>
      <c r="IR22" s="157"/>
      <c r="IS22" s="155"/>
      <c r="IT22" s="155"/>
      <c r="IU22" s="155"/>
      <c r="IV22" s="155"/>
      <c r="IW22" s="155"/>
      <c r="IX22" s="155"/>
    </row>
    <row r="23" spans="1:258" ht="14.25" customHeight="1">
      <c r="A23" s="155"/>
      <c r="B23" s="155"/>
      <c r="C23" s="155"/>
      <c r="D23" s="155"/>
      <c r="E23" s="155"/>
      <c r="F23" s="155"/>
      <c r="G23" s="155"/>
      <c r="H23" s="155"/>
      <c r="I23" s="155"/>
      <c r="J23" s="155"/>
      <c r="K23" s="155"/>
      <c r="L23" s="155"/>
      <c r="M23" s="155"/>
      <c r="N23" s="155"/>
      <c r="O23" s="155"/>
      <c r="P23" s="155"/>
      <c r="Q23" s="158"/>
      <c r="R23" s="158"/>
      <c r="S23" s="133"/>
      <c r="T23" s="156"/>
      <c r="U23" s="156"/>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157"/>
      <c r="BE23" s="157"/>
      <c r="BF23" s="157"/>
      <c r="BG23" s="157"/>
      <c r="BH23" s="157"/>
      <c r="BI23" s="157"/>
      <c r="BJ23" s="157"/>
      <c r="BK23" s="157"/>
      <c r="BL23" s="157"/>
      <c r="BM23" s="157"/>
      <c r="BN23" s="157"/>
      <c r="BO23" s="157"/>
      <c r="BP23" s="157"/>
      <c r="BQ23" s="157"/>
      <c r="BR23" s="157"/>
      <c r="BS23" s="157"/>
      <c r="BT23" s="157"/>
      <c r="BU23" s="157"/>
      <c r="BV23" s="157"/>
      <c r="BW23" s="157"/>
      <c r="BX23" s="157"/>
      <c r="BY23" s="157"/>
      <c r="BZ23" s="157"/>
      <c r="CA23" s="157"/>
      <c r="CB23" s="157"/>
      <c r="CC23" s="157"/>
      <c r="CD23" s="157"/>
      <c r="CE23" s="157"/>
      <c r="CF23" s="157"/>
      <c r="CG23" s="157"/>
      <c r="CH23" s="157"/>
      <c r="CI23" s="157"/>
      <c r="CJ23" s="157"/>
      <c r="CK23" s="157"/>
      <c r="CL23" s="157"/>
      <c r="CM23" s="157"/>
      <c r="CN23" s="157"/>
      <c r="CO23" s="157"/>
      <c r="CP23" s="157"/>
      <c r="CQ23" s="157"/>
      <c r="CR23" s="157"/>
      <c r="CS23" s="157"/>
      <c r="CT23" s="157"/>
      <c r="CU23" s="157"/>
      <c r="CV23" s="157"/>
      <c r="CW23" s="157"/>
      <c r="CX23" s="157"/>
      <c r="CY23" s="157"/>
      <c r="CZ23" s="157"/>
      <c r="DA23" s="157"/>
      <c r="DB23" s="157"/>
      <c r="DC23" s="157"/>
      <c r="DD23" s="157"/>
      <c r="DE23" s="157"/>
      <c r="DF23" s="157"/>
      <c r="DG23" s="157"/>
      <c r="DH23" s="157"/>
      <c r="DI23" s="157"/>
      <c r="DJ23" s="157"/>
      <c r="DK23" s="157"/>
      <c r="DL23" s="157"/>
      <c r="DM23" s="157"/>
      <c r="DN23" s="157"/>
      <c r="DO23" s="157"/>
      <c r="DP23" s="157"/>
      <c r="DQ23" s="157"/>
      <c r="DR23" s="157"/>
      <c r="DS23" s="157"/>
      <c r="DT23" s="157"/>
      <c r="DU23" s="157"/>
      <c r="DV23" s="157"/>
      <c r="DW23" s="157"/>
      <c r="DX23" s="157"/>
      <c r="DY23" s="157"/>
      <c r="DZ23" s="157"/>
      <c r="EA23" s="157"/>
      <c r="EB23" s="157"/>
      <c r="EC23" s="157"/>
      <c r="ED23" s="157"/>
      <c r="EE23" s="157"/>
      <c r="EF23" s="157"/>
      <c r="EG23" s="157"/>
      <c r="EH23" s="157"/>
      <c r="EI23" s="157"/>
      <c r="EJ23" s="157"/>
      <c r="EK23" s="157"/>
      <c r="EL23" s="157"/>
      <c r="EM23" s="157"/>
      <c r="EN23" s="157"/>
      <c r="EO23" s="157"/>
      <c r="EP23" s="157"/>
      <c r="EQ23" s="157"/>
      <c r="ER23" s="157"/>
      <c r="ES23" s="157"/>
      <c r="ET23" s="157"/>
      <c r="EU23" s="157"/>
      <c r="EV23" s="157"/>
      <c r="EW23" s="157"/>
      <c r="EX23" s="157"/>
      <c r="EY23" s="157"/>
      <c r="EZ23" s="157"/>
      <c r="FA23" s="157"/>
      <c r="FB23" s="157"/>
      <c r="FC23" s="157"/>
      <c r="FD23" s="157"/>
      <c r="FE23" s="157"/>
      <c r="FF23" s="157"/>
      <c r="FG23" s="157"/>
      <c r="FH23" s="157"/>
      <c r="FI23" s="157"/>
      <c r="FJ23" s="157"/>
      <c r="FK23" s="157"/>
      <c r="FL23" s="157"/>
      <c r="FM23" s="157"/>
      <c r="FN23" s="157"/>
      <c r="FO23" s="157"/>
      <c r="FP23" s="157"/>
      <c r="FQ23" s="157"/>
      <c r="FR23" s="157"/>
      <c r="FS23" s="157"/>
      <c r="FT23" s="157"/>
      <c r="FU23" s="157"/>
      <c r="FV23" s="157"/>
      <c r="FW23" s="157"/>
      <c r="FX23" s="157"/>
      <c r="FY23" s="157"/>
      <c r="FZ23" s="157"/>
      <c r="GA23" s="157"/>
      <c r="GB23" s="157"/>
      <c r="GC23" s="157"/>
      <c r="GD23" s="157"/>
      <c r="GE23" s="157"/>
      <c r="GF23" s="157"/>
      <c r="GG23" s="157"/>
      <c r="GH23" s="157"/>
      <c r="GI23" s="157"/>
      <c r="GJ23" s="157"/>
      <c r="GK23" s="157"/>
      <c r="GL23" s="157"/>
      <c r="GM23" s="157"/>
      <c r="GN23" s="157"/>
      <c r="GO23" s="157"/>
      <c r="GP23" s="157"/>
      <c r="GQ23" s="157"/>
      <c r="GR23" s="157"/>
      <c r="GS23" s="157"/>
      <c r="GT23" s="157"/>
      <c r="GU23" s="157"/>
      <c r="GV23" s="157"/>
      <c r="GW23" s="157"/>
      <c r="GX23" s="157"/>
      <c r="GY23" s="157"/>
      <c r="GZ23" s="157"/>
      <c r="HA23" s="157"/>
      <c r="HB23" s="157"/>
      <c r="HC23" s="157"/>
      <c r="HD23" s="157"/>
      <c r="HE23" s="157"/>
      <c r="HF23" s="157"/>
      <c r="HG23" s="157"/>
      <c r="HH23" s="157"/>
      <c r="HI23" s="157"/>
      <c r="HJ23" s="157"/>
      <c r="HK23" s="157"/>
      <c r="HL23" s="157"/>
      <c r="HM23" s="157"/>
      <c r="HN23" s="157"/>
      <c r="HO23" s="157"/>
      <c r="HP23" s="157"/>
      <c r="HQ23" s="157"/>
      <c r="HR23" s="157"/>
      <c r="HS23" s="157"/>
      <c r="HT23" s="157"/>
      <c r="HU23" s="157"/>
      <c r="HV23" s="157"/>
      <c r="HW23" s="157"/>
      <c r="HX23" s="157"/>
      <c r="HY23" s="157"/>
      <c r="HZ23" s="157"/>
      <c r="IA23" s="157"/>
      <c r="IB23" s="157"/>
      <c r="IC23" s="157"/>
      <c r="ID23" s="157"/>
      <c r="IE23" s="157"/>
      <c r="IF23" s="157"/>
      <c r="IG23" s="157"/>
      <c r="IH23" s="157"/>
      <c r="II23" s="157"/>
      <c r="IJ23" s="157"/>
      <c r="IK23" s="157"/>
      <c r="IL23" s="157"/>
      <c r="IM23" s="157"/>
      <c r="IN23" s="157"/>
      <c r="IO23" s="157"/>
      <c r="IP23" s="157"/>
      <c r="IQ23" s="157"/>
      <c r="IR23" s="157"/>
      <c r="IS23" s="155"/>
      <c r="IT23" s="155"/>
      <c r="IU23" s="155"/>
      <c r="IV23" s="155"/>
      <c r="IW23" s="155"/>
      <c r="IX23" s="155"/>
    </row>
    <row r="24" spans="1:258" ht="14.25" customHeight="1">
      <c r="A24" s="155"/>
      <c r="B24" s="155"/>
      <c r="C24" s="155"/>
      <c r="D24" s="155"/>
      <c r="E24" s="155"/>
      <c r="F24" s="155"/>
      <c r="G24" s="155"/>
      <c r="H24" s="155"/>
      <c r="I24" s="155"/>
      <c r="J24" s="155"/>
      <c r="K24" s="155"/>
      <c r="L24" s="155"/>
      <c r="M24" s="155"/>
      <c r="N24" s="155"/>
      <c r="O24" s="155"/>
      <c r="P24" s="155"/>
      <c r="Q24" s="158"/>
      <c r="R24" s="158"/>
      <c r="S24" s="286" t="s">
        <v>136</v>
      </c>
      <c r="T24" s="286"/>
      <c r="U24" s="286"/>
      <c r="V24" s="286"/>
      <c r="W24" s="286"/>
      <c r="X24" s="286"/>
      <c r="Y24" s="286"/>
      <c r="Z24" s="286"/>
      <c r="AA24" s="286"/>
      <c r="AB24" s="286"/>
      <c r="AC24" s="286"/>
      <c r="AD24" s="286"/>
      <c r="AE24" s="286"/>
      <c r="AF24" s="286"/>
      <c r="AG24" s="286"/>
      <c r="AH24" s="286"/>
      <c r="AI24" s="88"/>
      <c r="AJ24" s="151"/>
      <c r="AK24" s="151"/>
      <c r="AL24" s="151"/>
      <c r="AM24" s="151"/>
      <c r="AN24" s="151"/>
      <c r="AO24" s="151"/>
      <c r="AP24" s="151"/>
      <c r="AQ24" s="151"/>
      <c r="AR24" s="151"/>
      <c r="AS24" s="151"/>
      <c r="AT24" s="151"/>
      <c r="AU24" s="151"/>
      <c r="AV24" s="151"/>
      <c r="AW24" s="151"/>
      <c r="AX24" s="151"/>
      <c r="AY24" s="151"/>
      <c r="AZ24" s="151"/>
      <c r="BA24" s="151"/>
      <c r="BB24" s="151"/>
      <c r="BC24" s="151"/>
      <c r="BD24" s="151"/>
      <c r="BE24" s="151"/>
      <c r="BF24" s="151"/>
      <c r="BG24" s="151"/>
      <c r="BH24" s="151"/>
      <c r="BI24" s="151"/>
      <c r="BJ24" s="151"/>
      <c r="BK24" s="151"/>
      <c r="BL24" s="151"/>
      <c r="BM24" s="151"/>
      <c r="BN24" s="151"/>
      <c r="BO24" s="151"/>
      <c r="BP24" s="151"/>
      <c r="BQ24" s="151"/>
      <c r="BR24" s="151"/>
      <c r="BS24" s="151"/>
      <c r="BT24" s="151"/>
      <c r="BU24" s="151"/>
      <c r="BV24" s="151"/>
      <c r="BW24" s="151"/>
      <c r="BX24" s="151"/>
      <c r="BY24" s="151"/>
      <c r="BZ24" s="151"/>
      <c r="CA24" s="151"/>
      <c r="CB24" s="151"/>
      <c r="CC24" s="151"/>
      <c r="CD24" s="151"/>
      <c r="CE24" s="151"/>
      <c r="CF24" s="151"/>
      <c r="CG24" s="151"/>
      <c r="CH24" s="151"/>
      <c r="CI24" s="151"/>
      <c r="CJ24" s="151"/>
      <c r="CK24" s="151"/>
      <c r="CL24" s="151"/>
      <c r="CM24" s="151"/>
      <c r="CN24" s="151"/>
      <c r="CO24" s="151"/>
      <c r="CP24" s="151"/>
      <c r="CQ24" s="151"/>
      <c r="CR24" s="151"/>
      <c r="CS24" s="151"/>
      <c r="CT24" s="151"/>
      <c r="CU24" s="151"/>
      <c r="CV24" s="151"/>
      <c r="CW24" s="151"/>
      <c r="CX24" s="151"/>
      <c r="CY24" s="151"/>
      <c r="CZ24" s="151"/>
      <c r="DA24" s="151"/>
      <c r="DB24" s="151"/>
      <c r="DC24" s="151"/>
      <c r="DD24" s="151"/>
      <c r="DE24" s="151"/>
      <c r="DF24" s="151"/>
      <c r="DG24" s="151"/>
      <c r="DH24" s="151"/>
      <c r="DI24" s="151"/>
      <c r="DJ24" s="151"/>
      <c r="DK24" s="151"/>
      <c r="DL24" s="151"/>
      <c r="DM24" s="151"/>
      <c r="DN24" s="151"/>
      <c r="DO24" s="151"/>
      <c r="DP24" s="151"/>
      <c r="DQ24" s="151"/>
      <c r="DR24" s="151"/>
      <c r="DS24" s="151"/>
      <c r="DT24" s="151"/>
      <c r="DU24" s="151"/>
      <c r="DV24" s="151"/>
      <c r="DW24" s="151"/>
      <c r="DX24" s="151"/>
      <c r="DY24" s="151"/>
      <c r="DZ24" s="151"/>
      <c r="EA24" s="151"/>
      <c r="EB24" s="151"/>
      <c r="EC24" s="151"/>
      <c r="ED24" s="151"/>
      <c r="EE24" s="151"/>
      <c r="EF24" s="151"/>
      <c r="EG24" s="151"/>
      <c r="EH24" s="151"/>
      <c r="EI24" s="151"/>
      <c r="EJ24" s="151"/>
      <c r="EK24" s="151"/>
      <c r="EL24" s="151"/>
      <c r="EM24" s="151"/>
      <c r="EN24" s="151"/>
      <c r="EO24" s="151"/>
      <c r="EP24" s="151"/>
      <c r="EQ24" s="151"/>
      <c r="ER24" s="151"/>
      <c r="ES24" s="151"/>
      <c r="ET24" s="151"/>
      <c r="EU24" s="151"/>
      <c r="EV24" s="151"/>
      <c r="EW24" s="151"/>
      <c r="EX24" s="151"/>
      <c r="EY24" s="151"/>
      <c r="EZ24" s="151"/>
      <c r="FA24" s="151"/>
      <c r="FB24" s="151"/>
      <c r="FC24" s="151"/>
      <c r="FD24" s="151"/>
      <c r="FE24" s="151"/>
      <c r="FF24" s="151"/>
      <c r="FG24" s="151"/>
      <c r="FH24" s="151"/>
      <c r="FI24" s="151"/>
      <c r="FJ24" s="151"/>
      <c r="FK24" s="151"/>
      <c r="FL24" s="151"/>
      <c r="FM24" s="151"/>
      <c r="FN24" s="151"/>
      <c r="FO24" s="151"/>
      <c r="FP24" s="151"/>
      <c r="FQ24" s="151"/>
      <c r="FR24" s="151"/>
      <c r="FS24" s="151"/>
      <c r="FT24" s="151"/>
      <c r="FU24" s="151"/>
      <c r="FV24" s="151"/>
      <c r="FW24" s="151"/>
      <c r="FX24" s="151"/>
      <c r="FY24" s="151"/>
      <c r="FZ24" s="151"/>
      <c r="GA24" s="151"/>
      <c r="GB24" s="151"/>
      <c r="GC24" s="151"/>
      <c r="GD24" s="151"/>
      <c r="GE24" s="151"/>
      <c r="GF24" s="151"/>
      <c r="GG24" s="151"/>
      <c r="GH24" s="151"/>
      <c r="GI24" s="151"/>
      <c r="GJ24" s="151"/>
      <c r="GK24" s="151"/>
      <c r="GL24" s="151"/>
      <c r="GM24" s="151"/>
      <c r="GN24" s="151"/>
      <c r="GO24" s="151"/>
      <c r="GP24" s="151"/>
      <c r="GQ24" s="151"/>
      <c r="GR24" s="151"/>
      <c r="GS24" s="151"/>
      <c r="GT24" s="151"/>
      <c r="GU24" s="151"/>
      <c r="GV24" s="151"/>
      <c r="GW24" s="151"/>
      <c r="GX24" s="151"/>
      <c r="GY24" s="151"/>
      <c r="GZ24" s="151"/>
      <c r="HA24" s="151"/>
      <c r="HB24" s="151"/>
      <c r="HC24" s="151"/>
      <c r="HD24" s="151"/>
      <c r="HE24" s="151"/>
      <c r="HF24" s="151"/>
      <c r="HG24" s="151"/>
      <c r="HH24" s="151"/>
      <c r="HI24" s="151"/>
      <c r="HJ24" s="151"/>
      <c r="HK24" s="151"/>
      <c r="HL24" s="151"/>
      <c r="HM24" s="151"/>
      <c r="HN24" s="151"/>
      <c r="HO24" s="151"/>
      <c r="HP24" s="151"/>
      <c r="HQ24" s="151"/>
      <c r="HR24" s="151"/>
      <c r="HS24" s="151"/>
      <c r="HT24" s="151"/>
      <c r="HU24" s="151"/>
      <c r="HV24" s="151"/>
      <c r="HW24" s="151"/>
      <c r="HX24" s="151"/>
      <c r="HY24" s="151"/>
      <c r="HZ24" s="151"/>
      <c r="IA24" s="151"/>
      <c r="IB24" s="151"/>
      <c r="IC24" s="151"/>
      <c r="ID24" s="151"/>
      <c r="IE24" s="151"/>
      <c r="IF24" s="151"/>
      <c r="IG24" s="151"/>
      <c r="IH24" s="151"/>
      <c r="II24" s="151"/>
      <c r="IJ24" s="151"/>
      <c r="IK24" s="151"/>
      <c r="IL24" s="151"/>
      <c r="IM24" s="151"/>
      <c r="IN24" s="151"/>
      <c r="IO24" s="151"/>
      <c r="IP24" s="151"/>
      <c r="IQ24" s="151"/>
      <c r="IR24" s="151"/>
      <c r="IS24" s="155"/>
      <c r="IT24" s="155"/>
      <c r="IU24" s="155"/>
      <c r="IV24" s="155"/>
      <c r="IW24" s="155"/>
      <c r="IX24" s="155"/>
    </row>
    <row r="25" spans="1:258" ht="14.25" customHeight="1">
      <c r="A25" s="155"/>
      <c r="B25" s="155"/>
      <c r="C25" s="155"/>
      <c r="D25" s="155"/>
      <c r="E25" s="155"/>
      <c r="F25" s="155"/>
      <c r="G25" s="155"/>
      <c r="H25" s="155"/>
      <c r="I25" s="155"/>
      <c r="J25" s="155"/>
      <c r="K25" s="155"/>
      <c r="L25" s="155"/>
      <c r="M25" s="155"/>
      <c r="N25" s="155"/>
      <c r="O25" s="155"/>
      <c r="P25" s="155"/>
      <c r="Q25" s="158"/>
      <c r="R25" s="158"/>
      <c r="S25" s="287" t="s">
        <v>121</v>
      </c>
      <c r="T25" s="287"/>
      <c r="U25" s="287"/>
      <c r="V25" s="287"/>
      <c r="W25" s="287"/>
      <c r="X25" s="287"/>
      <c r="Y25" s="287"/>
      <c r="Z25" s="287"/>
      <c r="AA25" s="287"/>
      <c r="AB25" s="287"/>
      <c r="AC25" s="287"/>
      <c r="AD25" s="287"/>
      <c r="AE25" s="287"/>
      <c r="AF25" s="287"/>
      <c r="AG25" s="287"/>
      <c r="AH25" s="287"/>
      <c r="AI25" s="88"/>
      <c r="AJ25" s="152"/>
      <c r="AK25" s="152"/>
      <c r="AL25" s="152"/>
      <c r="AM25" s="152"/>
      <c r="AN25" s="152"/>
      <c r="AO25" s="152"/>
      <c r="AP25" s="152"/>
      <c r="AQ25" s="152"/>
      <c r="AR25" s="152"/>
      <c r="AS25" s="152"/>
      <c r="AT25" s="152"/>
      <c r="AU25" s="152"/>
      <c r="AV25" s="152"/>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52"/>
      <c r="BS25" s="152"/>
      <c r="BT25" s="152"/>
      <c r="BU25" s="152"/>
      <c r="BV25" s="152"/>
      <c r="BW25" s="152"/>
      <c r="BX25" s="152"/>
      <c r="BY25" s="152"/>
      <c r="BZ25" s="152"/>
      <c r="CA25" s="152"/>
      <c r="CB25" s="152"/>
      <c r="CC25" s="152"/>
      <c r="CD25" s="152"/>
      <c r="CE25" s="152"/>
      <c r="CF25" s="152"/>
      <c r="CG25" s="152"/>
      <c r="CH25" s="152"/>
      <c r="CI25" s="152"/>
      <c r="CJ25" s="152"/>
      <c r="CK25" s="152"/>
      <c r="CL25" s="152"/>
      <c r="CM25" s="152"/>
      <c r="CN25" s="152"/>
      <c r="CO25" s="152"/>
      <c r="CP25" s="152"/>
      <c r="CQ25" s="152"/>
      <c r="CR25" s="152"/>
      <c r="CS25" s="152"/>
      <c r="CT25" s="152"/>
      <c r="CU25" s="152"/>
      <c r="CV25" s="152"/>
      <c r="CW25" s="152"/>
      <c r="CX25" s="152"/>
      <c r="CY25" s="152"/>
      <c r="CZ25" s="152"/>
      <c r="DA25" s="152"/>
      <c r="DB25" s="152"/>
      <c r="DC25" s="152"/>
      <c r="DD25" s="152"/>
      <c r="DE25" s="152"/>
      <c r="DF25" s="152"/>
      <c r="DG25" s="152"/>
      <c r="DH25" s="152"/>
      <c r="DI25" s="152"/>
      <c r="DJ25" s="152"/>
      <c r="DK25" s="152"/>
      <c r="DL25" s="152"/>
      <c r="DM25" s="152"/>
      <c r="DN25" s="152"/>
      <c r="DO25" s="152"/>
      <c r="DP25" s="152"/>
      <c r="DQ25" s="152"/>
      <c r="DR25" s="152"/>
      <c r="DS25" s="152"/>
      <c r="DT25" s="152"/>
      <c r="DU25" s="152"/>
      <c r="DV25" s="152"/>
      <c r="DW25" s="152"/>
      <c r="DX25" s="152"/>
      <c r="DY25" s="152"/>
      <c r="DZ25" s="152"/>
      <c r="EA25" s="152"/>
      <c r="EB25" s="152"/>
      <c r="EC25" s="152"/>
      <c r="ED25" s="152"/>
      <c r="EE25" s="152"/>
      <c r="EF25" s="152"/>
      <c r="EG25" s="152"/>
      <c r="EH25" s="152"/>
      <c r="EI25" s="152"/>
      <c r="EJ25" s="152"/>
      <c r="EK25" s="152"/>
      <c r="EL25" s="152"/>
      <c r="EM25" s="152"/>
      <c r="EN25" s="152"/>
      <c r="EO25" s="152"/>
      <c r="EP25" s="152"/>
      <c r="EQ25" s="152"/>
      <c r="ER25" s="152"/>
      <c r="ES25" s="152"/>
      <c r="ET25" s="152"/>
      <c r="EU25" s="152"/>
      <c r="EV25" s="152"/>
      <c r="EW25" s="152"/>
      <c r="EX25" s="152"/>
      <c r="EY25" s="152"/>
      <c r="EZ25" s="152"/>
      <c r="FA25" s="152"/>
      <c r="FB25" s="152"/>
      <c r="FC25" s="152"/>
      <c r="FD25" s="152"/>
      <c r="FE25" s="152"/>
      <c r="FF25" s="152"/>
      <c r="FG25" s="152"/>
      <c r="FH25" s="152"/>
      <c r="FI25" s="152"/>
      <c r="FJ25" s="152"/>
      <c r="FK25" s="152"/>
      <c r="FL25" s="152"/>
      <c r="FM25" s="152"/>
      <c r="FN25" s="152"/>
      <c r="FO25" s="152"/>
      <c r="FP25" s="152"/>
      <c r="FQ25" s="152"/>
      <c r="FR25" s="152"/>
      <c r="FS25" s="152"/>
      <c r="FT25" s="152"/>
      <c r="FU25" s="152"/>
      <c r="FV25" s="152"/>
      <c r="FW25" s="152"/>
      <c r="FX25" s="152"/>
      <c r="FY25" s="152"/>
      <c r="FZ25" s="152"/>
      <c r="GA25" s="152"/>
      <c r="GB25" s="152"/>
      <c r="GC25" s="152"/>
      <c r="GD25" s="152"/>
      <c r="GE25" s="152"/>
      <c r="GF25" s="152"/>
      <c r="GG25" s="152"/>
      <c r="GH25" s="152"/>
      <c r="GI25" s="152"/>
      <c r="GJ25" s="152"/>
      <c r="GK25" s="152"/>
      <c r="GL25" s="152"/>
      <c r="GM25" s="152"/>
      <c r="GN25" s="152"/>
      <c r="GO25" s="152"/>
      <c r="GP25" s="152"/>
      <c r="GQ25" s="152"/>
      <c r="GR25" s="152"/>
      <c r="GS25" s="152"/>
      <c r="GT25" s="152"/>
      <c r="GU25" s="152"/>
      <c r="GV25" s="152"/>
      <c r="GW25" s="152"/>
      <c r="GX25" s="152"/>
      <c r="GY25" s="152"/>
      <c r="GZ25" s="152"/>
      <c r="HA25" s="152"/>
      <c r="HB25" s="152"/>
      <c r="HC25" s="152"/>
      <c r="HD25" s="152"/>
      <c r="HE25" s="152"/>
      <c r="HF25" s="152"/>
      <c r="HG25" s="152"/>
      <c r="HH25" s="152"/>
      <c r="HI25" s="152"/>
      <c r="HJ25" s="152"/>
      <c r="HK25" s="152"/>
      <c r="HL25" s="152"/>
      <c r="HM25" s="152"/>
      <c r="HN25" s="152"/>
      <c r="HO25" s="152"/>
      <c r="HP25" s="152"/>
      <c r="HQ25" s="152"/>
      <c r="HR25" s="152"/>
      <c r="HS25" s="152"/>
      <c r="HT25" s="152"/>
      <c r="HU25" s="152"/>
      <c r="HV25" s="152"/>
      <c r="HW25" s="152"/>
      <c r="HX25" s="152"/>
      <c r="HY25" s="152"/>
      <c r="HZ25" s="152"/>
      <c r="IA25" s="152"/>
      <c r="IB25" s="152"/>
      <c r="IC25" s="152"/>
      <c r="ID25" s="152"/>
      <c r="IE25" s="152"/>
      <c r="IF25" s="152"/>
      <c r="IG25" s="152"/>
      <c r="IH25" s="152"/>
      <c r="II25" s="152"/>
      <c r="IJ25" s="152"/>
      <c r="IK25" s="152"/>
      <c r="IL25" s="152"/>
      <c r="IM25" s="152"/>
      <c r="IN25" s="152"/>
      <c r="IO25" s="152"/>
      <c r="IP25" s="152"/>
      <c r="IQ25" s="152"/>
      <c r="IR25" s="152"/>
      <c r="IS25" s="155"/>
      <c r="IT25" s="155"/>
      <c r="IU25" s="155"/>
      <c r="IV25" s="155"/>
      <c r="IW25" s="155"/>
      <c r="IX25" s="155"/>
    </row>
    <row r="26" spans="1:258" ht="14.25" hidden="1" customHeight="1">
      <c r="A26" s="155"/>
      <c r="B26" s="155"/>
      <c r="C26" s="155"/>
      <c r="D26" s="155"/>
      <c r="E26" s="155"/>
      <c r="F26" s="155"/>
      <c r="G26" s="155"/>
      <c r="H26" s="155"/>
      <c r="I26" s="155"/>
      <c r="J26" s="155"/>
      <c r="K26" s="155"/>
      <c r="L26" s="155"/>
      <c r="M26" s="155"/>
      <c r="N26" s="155"/>
      <c r="O26" s="155"/>
      <c r="P26" s="155"/>
      <c r="Q26" s="158"/>
      <c r="R26" s="158"/>
      <c r="S26" s="133"/>
      <c r="T26" s="156"/>
      <c r="U26" s="156"/>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c r="AZ26" s="164"/>
      <c r="BA26" s="164"/>
      <c r="BB26" s="164"/>
      <c r="BC26" s="164"/>
      <c r="BD26" s="164"/>
      <c r="BE26" s="164"/>
      <c r="BF26" s="164"/>
      <c r="BG26" s="164"/>
      <c r="BH26" s="164"/>
      <c r="BI26" s="164"/>
      <c r="BJ26" s="164"/>
      <c r="BK26" s="164"/>
      <c r="BL26" s="164"/>
      <c r="BM26" s="164"/>
      <c r="BN26" s="164"/>
      <c r="BO26" s="164"/>
      <c r="BP26" s="164"/>
      <c r="BQ26" s="164"/>
      <c r="BR26" s="164"/>
      <c r="BS26" s="164"/>
      <c r="BT26" s="164"/>
      <c r="BU26" s="164"/>
      <c r="BV26" s="164"/>
      <c r="BW26" s="164"/>
      <c r="BX26" s="164"/>
      <c r="BY26" s="164"/>
      <c r="BZ26" s="164"/>
      <c r="CA26" s="164"/>
      <c r="CB26" s="164"/>
      <c r="CC26" s="164"/>
      <c r="CD26" s="164"/>
      <c r="CE26" s="164"/>
      <c r="CF26" s="164"/>
      <c r="CG26" s="164"/>
      <c r="CH26" s="164"/>
      <c r="CI26" s="164"/>
      <c r="CJ26" s="164"/>
      <c r="CK26" s="164"/>
      <c r="CL26" s="164"/>
      <c r="CM26" s="164"/>
      <c r="CN26" s="164"/>
      <c r="CO26" s="164"/>
      <c r="CP26" s="164"/>
      <c r="CQ26" s="164"/>
      <c r="CR26" s="164"/>
      <c r="CS26" s="164"/>
      <c r="CT26" s="164"/>
      <c r="CU26" s="164"/>
      <c r="CV26" s="164"/>
      <c r="CW26" s="164"/>
      <c r="CX26" s="164"/>
      <c r="CY26" s="164"/>
      <c r="CZ26" s="164"/>
      <c r="DA26" s="164"/>
      <c r="DB26" s="164"/>
      <c r="DC26" s="164"/>
      <c r="DD26" s="164"/>
      <c r="DE26" s="164"/>
      <c r="DF26" s="164"/>
      <c r="DG26" s="164"/>
      <c r="DH26" s="164"/>
      <c r="DI26" s="164"/>
      <c r="DJ26" s="164"/>
      <c r="DK26" s="164"/>
      <c r="DL26" s="164"/>
      <c r="DM26" s="164"/>
      <c r="DN26" s="164"/>
      <c r="DO26" s="164"/>
      <c r="DP26" s="164"/>
      <c r="DQ26" s="164"/>
      <c r="DR26" s="164"/>
      <c r="DS26" s="164"/>
      <c r="DT26" s="164"/>
      <c r="DU26" s="164"/>
      <c r="DV26" s="164"/>
      <c r="DW26" s="164"/>
      <c r="DX26" s="164"/>
      <c r="DY26" s="164"/>
      <c r="DZ26" s="164"/>
      <c r="EA26" s="164"/>
      <c r="EB26" s="164"/>
      <c r="EC26" s="164"/>
      <c r="ED26" s="164"/>
      <c r="EE26" s="164"/>
      <c r="EF26" s="164"/>
      <c r="EG26" s="164"/>
      <c r="EH26" s="164"/>
      <c r="EI26" s="164"/>
      <c r="EJ26" s="164"/>
      <c r="EK26" s="164"/>
      <c r="EL26" s="164"/>
      <c r="EM26" s="164"/>
      <c r="EN26" s="164"/>
      <c r="EO26" s="164"/>
      <c r="EP26" s="164"/>
      <c r="EQ26" s="164"/>
      <c r="ER26" s="164"/>
      <c r="ES26" s="164"/>
      <c r="ET26" s="164"/>
      <c r="EU26" s="164"/>
      <c r="EV26" s="164"/>
      <c r="EW26" s="164"/>
      <c r="EX26" s="164"/>
      <c r="EY26" s="164"/>
      <c r="EZ26" s="164"/>
      <c r="FA26" s="164"/>
      <c r="FB26" s="164"/>
      <c r="FC26" s="164"/>
      <c r="FD26" s="164"/>
      <c r="FE26" s="164"/>
      <c r="FF26" s="164"/>
      <c r="FG26" s="164"/>
      <c r="FH26" s="164"/>
      <c r="FI26" s="164"/>
      <c r="FJ26" s="164"/>
      <c r="FK26" s="164"/>
      <c r="FL26" s="164"/>
      <c r="FM26" s="164"/>
      <c r="FN26" s="164"/>
      <c r="FO26" s="164"/>
      <c r="FP26" s="164"/>
      <c r="FQ26" s="164"/>
      <c r="FR26" s="164"/>
      <c r="FS26" s="164"/>
      <c r="FT26" s="164"/>
      <c r="FU26" s="164"/>
      <c r="FV26" s="164"/>
      <c r="FW26" s="164"/>
      <c r="FX26" s="164"/>
      <c r="FY26" s="164"/>
      <c r="FZ26" s="164"/>
      <c r="GA26" s="164"/>
      <c r="GB26" s="164"/>
      <c r="GC26" s="164"/>
      <c r="GD26" s="164"/>
      <c r="GE26" s="164"/>
      <c r="GF26" s="164"/>
      <c r="GG26" s="164"/>
      <c r="GH26" s="164"/>
      <c r="GI26" s="164"/>
      <c r="GJ26" s="164"/>
      <c r="GK26" s="164"/>
      <c r="GL26" s="164"/>
      <c r="GM26" s="164"/>
      <c r="GN26" s="164"/>
      <c r="GO26" s="164"/>
      <c r="GP26" s="164"/>
      <c r="GQ26" s="164"/>
      <c r="GR26" s="164"/>
      <c r="GS26" s="164"/>
      <c r="GT26" s="164"/>
      <c r="GU26" s="164"/>
      <c r="GV26" s="164"/>
      <c r="GW26" s="164"/>
      <c r="GX26" s="164"/>
      <c r="GY26" s="164"/>
      <c r="GZ26" s="164"/>
      <c r="HA26" s="164"/>
      <c r="HB26" s="164"/>
      <c r="HC26" s="164"/>
      <c r="HD26" s="164"/>
      <c r="HE26" s="164"/>
      <c r="HF26" s="164"/>
      <c r="HG26" s="164"/>
      <c r="HH26" s="164"/>
      <c r="HI26" s="164"/>
      <c r="HJ26" s="164"/>
      <c r="HK26" s="164"/>
      <c r="HL26" s="164"/>
      <c r="HM26" s="164"/>
      <c r="HN26" s="164"/>
      <c r="HO26" s="164"/>
      <c r="HP26" s="164"/>
      <c r="HQ26" s="164"/>
      <c r="HR26" s="164"/>
      <c r="HS26" s="164"/>
      <c r="HT26" s="164"/>
      <c r="HU26" s="164"/>
      <c r="HV26" s="164"/>
      <c r="HW26" s="164"/>
      <c r="HX26" s="164"/>
      <c r="HY26" s="164"/>
      <c r="HZ26" s="164"/>
      <c r="IA26" s="164"/>
      <c r="IB26" s="164"/>
      <c r="IC26" s="164"/>
      <c r="ID26" s="164"/>
      <c r="IE26" s="164"/>
      <c r="IF26" s="164"/>
      <c r="IG26" s="164"/>
      <c r="IH26" s="164"/>
      <c r="II26" s="164"/>
      <c r="IJ26" s="164"/>
      <c r="IK26" s="164"/>
      <c r="IL26" s="164"/>
      <c r="IM26" s="164"/>
      <c r="IN26" s="164"/>
      <c r="IO26" s="164"/>
      <c r="IP26" s="164"/>
      <c r="IQ26" s="164"/>
      <c r="IR26" s="164"/>
      <c r="IS26" s="157"/>
      <c r="IT26" s="155"/>
      <c r="IU26" s="155"/>
      <c r="IV26" s="155"/>
      <c r="IW26" s="155"/>
      <c r="IX26" s="155"/>
    </row>
    <row r="27" spans="1:258" s="48" customFormat="1" ht="25.5" hidden="1" customHeight="1">
      <c r="A27" s="93"/>
      <c r="B27" s="93"/>
      <c r="C27" s="93"/>
      <c r="D27" s="93"/>
      <c r="E27" s="93"/>
      <c r="F27" s="93"/>
      <c r="G27" s="93"/>
      <c r="H27" s="93"/>
      <c r="I27" s="93"/>
      <c r="J27" s="93"/>
      <c r="K27" s="93"/>
      <c r="L27" s="142"/>
      <c r="M27" s="93"/>
      <c r="N27" s="93"/>
      <c r="O27" s="93"/>
      <c r="P27" s="87"/>
      <c r="Q27" s="87"/>
      <c r="R27" s="87"/>
      <c r="S27" s="268" t="s">
        <v>83</v>
      </c>
      <c r="T27" s="269"/>
      <c r="U27" s="145"/>
      <c r="V27" s="265" t="s">
        <v>134</v>
      </c>
      <c r="W27" s="266"/>
      <c r="X27" s="266"/>
      <c r="Y27" s="266"/>
      <c r="Z27" s="266"/>
      <c r="AA27" s="267"/>
      <c r="AB27" s="157"/>
      <c r="AC27" s="265" t="s">
        <v>134</v>
      </c>
      <c r="AD27" s="266"/>
      <c r="AE27" s="266"/>
      <c r="AF27" s="266"/>
      <c r="AG27" s="266"/>
      <c r="AH27" s="267"/>
      <c r="AI27" s="157"/>
      <c r="AJ27" s="265" t="s">
        <v>134</v>
      </c>
      <c r="AK27" s="266"/>
      <c r="AL27" s="266"/>
      <c r="AM27" s="266"/>
      <c r="AN27" s="266"/>
      <c r="AO27" s="267"/>
      <c r="AP27" s="157"/>
      <c r="AQ27" s="265" t="s">
        <v>134</v>
      </c>
      <c r="AR27" s="266"/>
      <c r="AS27" s="266"/>
      <c r="AT27" s="266"/>
      <c r="AU27" s="266"/>
      <c r="AV27" s="267"/>
      <c r="AW27" s="157"/>
      <c r="AX27" s="265" t="s">
        <v>134</v>
      </c>
      <c r="AY27" s="266"/>
      <c r="AZ27" s="266"/>
      <c r="BA27" s="266"/>
      <c r="BB27" s="266"/>
      <c r="BC27" s="267"/>
      <c r="BD27" s="157"/>
      <c r="BE27" s="265" t="s">
        <v>134</v>
      </c>
      <c r="BF27" s="266"/>
      <c r="BG27" s="266"/>
      <c r="BH27" s="266"/>
      <c r="BI27" s="266"/>
      <c r="BJ27" s="267"/>
      <c r="BK27" s="157"/>
      <c r="BL27" s="265" t="s">
        <v>134</v>
      </c>
      <c r="BM27" s="266"/>
      <c r="BN27" s="266"/>
      <c r="BO27" s="266"/>
      <c r="BP27" s="266"/>
      <c r="BQ27" s="267"/>
      <c r="BR27" s="157"/>
      <c r="BS27" s="265" t="s">
        <v>134</v>
      </c>
      <c r="BT27" s="266"/>
      <c r="BU27" s="266"/>
      <c r="BV27" s="266"/>
      <c r="BW27" s="266"/>
      <c r="BX27" s="267"/>
      <c r="BY27" s="157"/>
      <c r="BZ27" s="265" t="s">
        <v>134</v>
      </c>
      <c r="CA27" s="266"/>
      <c r="CB27" s="266"/>
      <c r="CC27" s="266"/>
      <c r="CD27" s="266"/>
      <c r="CE27" s="267"/>
      <c r="CF27" s="157"/>
      <c r="CG27" s="265" t="s">
        <v>134</v>
      </c>
      <c r="CH27" s="266"/>
      <c r="CI27" s="266"/>
      <c r="CJ27" s="266"/>
      <c r="CK27" s="266"/>
      <c r="CL27" s="267"/>
      <c r="CM27" s="157"/>
      <c r="CN27" s="265" t="s">
        <v>134</v>
      </c>
      <c r="CO27" s="266"/>
      <c r="CP27" s="266"/>
      <c r="CQ27" s="266"/>
      <c r="CR27" s="266"/>
      <c r="CS27" s="267"/>
      <c r="CT27" s="157"/>
      <c r="CU27" s="265" t="s">
        <v>134</v>
      </c>
      <c r="CV27" s="266"/>
      <c r="CW27" s="266"/>
      <c r="CX27" s="266"/>
      <c r="CY27" s="266"/>
      <c r="CZ27" s="267"/>
      <c r="DA27" s="157"/>
      <c r="DB27" s="265" t="s">
        <v>134</v>
      </c>
      <c r="DC27" s="266"/>
      <c r="DD27" s="266"/>
      <c r="DE27" s="266"/>
      <c r="DF27" s="266"/>
      <c r="DG27" s="267"/>
      <c r="DH27" s="157"/>
      <c r="DI27" s="265" t="s">
        <v>134</v>
      </c>
      <c r="DJ27" s="266"/>
      <c r="DK27" s="266"/>
      <c r="DL27" s="266"/>
      <c r="DM27" s="266"/>
      <c r="DN27" s="267"/>
      <c r="DO27" s="157"/>
      <c r="DP27" s="265" t="s">
        <v>134</v>
      </c>
      <c r="DQ27" s="266"/>
      <c r="DR27" s="266"/>
      <c r="DS27" s="266"/>
      <c r="DT27" s="266"/>
      <c r="DU27" s="267"/>
      <c r="DV27" s="157"/>
      <c r="DW27" s="265" t="s">
        <v>134</v>
      </c>
      <c r="DX27" s="266"/>
      <c r="DY27" s="266"/>
      <c r="DZ27" s="266"/>
      <c r="EA27" s="266"/>
      <c r="EB27" s="267"/>
      <c r="EC27" s="157"/>
      <c r="ED27" s="265" t="s">
        <v>134</v>
      </c>
      <c r="EE27" s="266"/>
      <c r="EF27" s="266"/>
      <c r="EG27" s="266"/>
      <c r="EH27" s="266"/>
      <c r="EI27" s="267"/>
      <c r="EJ27" s="157"/>
      <c r="EK27" s="265" t="s">
        <v>134</v>
      </c>
      <c r="EL27" s="266"/>
      <c r="EM27" s="266"/>
      <c r="EN27" s="266"/>
      <c r="EO27" s="266"/>
      <c r="EP27" s="267"/>
      <c r="EQ27" s="157"/>
      <c r="ER27" s="265" t="s">
        <v>134</v>
      </c>
      <c r="ES27" s="266"/>
      <c r="ET27" s="266"/>
      <c r="EU27" s="266"/>
      <c r="EV27" s="266"/>
      <c r="EW27" s="267"/>
      <c r="EX27" s="157"/>
      <c r="EY27" s="265" t="s">
        <v>134</v>
      </c>
      <c r="EZ27" s="266"/>
      <c r="FA27" s="266"/>
      <c r="FB27" s="266"/>
      <c r="FC27" s="266"/>
      <c r="FD27" s="267"/>
      <c r="FE27" s="157"/>
      <c r="FF27" s="265" t="s">
        <v>134</v>
      </c>
      <c r="FG27" s="266"/>
      <c r="FH27" s="266"/>
      <c r="FI27" s="266"/>
      <c r="FJ27" s="266"/>
      <c r="FK27" s="267"/>
      <c r="FL27" s="157"/>
      <c r="FM27" s="265" t="s">
        <v>134</v>
      </c>
      <c r="FN27" s="266"/>
      <c r="FO27" s="266"/>
      <c r="FP27" s="266"/>
      <c r="FQ27" s="266"/>
      <c r="FR27" s="267"/>
      <c r="FS27" s="157"/>
      <c r="FT27" s="265" t="s">
        <v>134</v>
      </c>
      <c r="FU27" s="266"/>
      <c r="FV27" s="266"/>
      <c r="FW27" s="266"/>
      <c r="FX27" s="266"/>
      <c r="FY27" s="267"/>
      <c r="FZ27" s="157"/>
      <c r="GA27" s="265" t="s">
        <v>134</v>
      </c>
      <c r="GB27" s="266"/>
      <c r="GC27" s="266"/>
      <c r="GD27" s="266"/>
      <c r="GE27" s="266"/>
      <c r="GF27" s="267"/>
      <c r="GG27" s="157"/>
      <c r="GH27" s="265" t="s">
        <v>134</v>
      </c>
      <c r="GI27" s="266"/>
      <c r="GJ27" s="266"/>
      <c r="GK27" s="266"/>
      <c r="GL27" s="266"/>
      <c r="GM27" s="267"/>
      <c r="GN27" s="157"/>
      <c r="GO27" s="265" t="s">
        <v>134</v>
      </c>
      <c r="GP27" s="266"/>
      <c r="GQ27" s="266"/>
      <c r="GR27" s="266"/>
      <c r="GS27" s="266"/>
      <c r="GT27" s="267"/>
      <c r="GU27" s="157"/>
      <c r="GV27" s="265" t="s">
        <v>134</v>
      </c>
      <c r="GW27" s="266"/>
      <c r="GX27" s="266"/>
      <c r="GY27" s="266"/>
      <c r="GZ27" s="266"/>
      <c r="HA27" s="267"/>
      <c r="HB27" s="157"/>
      <c r="HC27" s="265" t="s">
        <v>134</v>
      </c>
      <c r="HD27" s="266"/>
      <c r="HE27" s="266"/>
      <c r="HF27" s="266"/>
      <c r="HG27" s="266"/>
      <c r="HH27" s="267"/>
      <c r="HI27" s="157"/>
      <c r="HJ27" s="265" t="s">
        <v>134</v>
      </c>
      <c r="HK27" s="266"/>
      <c r="HL27" s="266"/>
      <c r="HM27" s="266"/>
      <c r="HN27" s="266"/>
      <c r="HO27" s="267"/>
      <c r="HP27" s="157"/>
      <c r="HQ27" s="265" t="s">
        <v>134</v>
      </c>
      <c r="HR27" s="266"/>
      <c r="HS27" s="266"/>
      <c r="HT27" s="266"/>
      <c r="HU27" s="266"/>
      <c r="HV27" s="267"/>
      <c r="HW27" s="157"/>
      <c r="HX27" s="265" t="s">
        <v>134</v>
      </c>
      <c r="HY27" s="266"/>
      <c r="HZ27" s="266"/>
      <c r="IA27" s="266"/>
      <c r="IB27" s="266"/>
      <c r="IC27" s="267"/>
      <c r="ID27" s="157"/>
      <c r="IE27" s="265" t="s">
        <v>134</v>
      </c>
      <c r="IF27" s="266"/>
      <c r="IG27" s="266"/>
      <c r="IH27" s="266"/>
      <c r="II27" s="266"/>
      <c r="IJ27" s="267"/>
      <c r="IK27" s="157"/>
      <c r="IL27" s="265" t="s">
        <v>134</v>
      </c>
      <c r="IM27" s="266"/>
      <c r="IN27" s="266"/>
      <c r="IO27" s="266"/>
      <c r="IP27" s="266"/>
      <c r="IQ27" s="267"/>
      <c r="IR27" s="157"/>
      <c r="IS27" s="157"/>
      <c r="IT27" s="161"/>
      <c r="IU27" s="161"/>
      <c r="IV27" s="161"/>
      <c r="IW27" s="161"/>
      <c r="IX27" s="161"/>
    </row>
    <row r="28" spans="1:258" s="48" customFormat="1" ht="18.75" hidden="1" customHeight="1">
      <c r="A28" s="93"/>
      <c r="B28" s="93"/>
      <c r="C28" s="93"/>
      <c r="D28" s="93"/>
      <c r="E28" s="93"/>
      <c r="F28" s="93"/>
      <c r="G28" s="93"/>
      <c r="H28" s="93"/>
      <c r="I28" s="93"/>
      <c r="J28" s="93"/>
      <c r="K28" s="93"/>
      <c r="L28" s="142"/>
      <c r="M28" s="93"/>
      <c r="N28" s="93"/>
      <c r="O28" s="93"/>
      <c r="P28" s="87"/>
      <c r="Q28" s="87"/>
      <c r="R28" s="87"/>
      <c r="S28" s="268" t="s">
        <v>84</v>
      </c>
      <c r="T28" s="269"/>
      <c r="U28" s="145"/>
      <c r="V28" s="280" t="s">
        <v>137</v>
      </c>
      <c r="W28" s="281"/>
      <c r="X28" s="281"/>
      <c r="Y28" s="281"/>
      <c r="Z28" s="281"/>
      <c r="AA28" s="282"/>
      <c r="AB28" s="157"/>
      <c r="AC28" s="280" t="s">
        <v>137</v>
      </c>
      <c r="AD28" s="281"/>
      <c r="AE28" s="281"/>
      <c r="AF28" s="281"/>
      <c r="AG28" s="281"/>
      <c r="AH28" s="282"/>
      <c r="AI28" s="157"/>
      <c r="AJ28" s="280" t="s">
        <v>137</v>
      </c>
      <c r="AK28" s="281"/>
      <c r="AL28" s="281"/>
      <c r="AM28" s="281"/>
      <c r="AN28" s="281"/>
      <c r="AO28" s="282"/>
      <c r="AP28" s="157"/>
      <c r="AQ28" s="280" t="s">
        <v>137</v>
      </c>
      <c r="AR28" s="281"/>
      <c r="AS28" s="281"/>
      <c r="AT28" s="281"/>
      <c r="AU28" s="281"/>
      <c r="AV28" s="282"/>
      <c r="AW28" s="157"/>
      <c r="AX28" s="280" t="s">
        <v>137</v>
      </c>
      <c r="AY28" s="281"/>
      <c r="AZ28" s="281"/>
      <c r="BA28" s="281"/>
      <c r="BB28" s="281"/>
      <c r="BC28" s="282"/>
      <c r="BD28" s="157"/>
      <c r="BE28" s="280" t="s">
        <v>137</v>
      </c>
      <c r="BF28" s="281"/>
      <c r="BG28" s="281"/>
      <c r="BH28" s="281"/>
      <c r="BI28" s="281"/>
      <c r="BJ28" s="282"/>
      <c r="BK28" s="157"/>
      <c r="BL28" s="280" t="s">
        <v>137</v>
      </c>
      <c r="BM28" s="281"/>
      <c r="BN28" s="281"/>
      <c r="BO28" s="281"/>
      <c r="BP28" s="281"/>
      <c r="BQ28" s="282"/>
      <c r="BR28" s="157"/>
      <c r="BS28" s="280" t="s">
        <v>137</v>
      </c>
      <c r="BT28" s="281"/>
      <c r="BU28" s="281"/>
      <c r="BV28" s="281"/>
      <c r="BW28" s="281"/>
      <c r="BX28" s="282"/>
      <c r="BY28" s="157"/>
      <c r="BZ28" s="280" t="s">
        <v>137</v>
      </c>
      <c r="CA28" s="281"/>
      <c r="CB28" s="281"/>
      <c r="CC28" s="281"/>
      <c r="CD28" s="281"/>
      <c r="CE28" s="282"/>
      <c r="CF28" s="157"/>
      <c r="CG28" s="280" t="s">
        <v>137</v>
      </c>
      <c r="CH28" s="281"/>
      <c r="CI28" s="281"/>
      <c r="CJ28" s="281"/>
      <c r="CK28" s="281"/>
      <c r="CL28" s="282"/>
      <c r="CM28" s="157"/>
      <c r="CN28" s="280" t="s">
        <v>137</v>
      </c>
      <c r="CO28" s="281"/>
      <c r="CP28" s="281"/>
      <c r="CQ28" s="281"/>
      <c r="CR28" s="281"/>
      <c r="CS28" s="282"/>
      <c r="CT28" s="157"/>
      <c r="CU28" s="280" t="s">
        <v>137</v>
      </c>
      <c r="CV28" s="281"/>
      <c r="CW28" s="281"/>
      <c r="CX28" s="281"/>
      <c r="CY28" s="281"/>
      <c r="CZ28" s="282"/>
      <c r="DA28" s="157"/>
      <c r="DB28" s="280" t="s">
        <v>137</v>
      </c>
      <c r="DC28" s="281"/>
      <c r="DD28" s="281"/>
      <c r="DE28" s="281"/>
      <c r="DF28" s="281"/>
      <c r="DG28" s="282"/>
      <c r="DH28" s="157"/>
      <c r="DI28" s="280" t="s">
        <v>137</v>
      </c>
      <c r="DJ28" s="281"/>
      <c r="DK28" s="281"/>
      <c r="DL28" s="281"/>
      <c r="DM28" s="281"/>
      <c r="DN28" s="282"/>
      <c r="DO28" s="157"/>
      <c r="DP28" s="280" t="s">
        <v>137</v>
      </c>
      <c r="DQ28" s="281"/>
      <c r="DR28" s="281"/>
      <c r="DS28" s="281"/>
      <c r="DT28" s="281"/>
      <c r="DU28" s="282"/>
      <c r="DV28" s="157"/>
      <c r="DW28" s="280" t="s">
        <v>137</v>
      </c>
      <c r="DX28" s="281"/>
      <c r="DY28" s="281"/>
      <c r="DZ28" s="281"/>
      <c r="EA28" s="281"/>
      <c r="EB28" s="282"/>
      <c r="EC28" s="157"/>
      <c r="ED28" s="280" t="s">
        <v>137</v>
      </c>
      <c r="EE28" s="281"/>
      <c r="EF28" s="281"/>
      <c r="EG28" s="281"/>
      <c r="EH28" s="281"/>
      <c r="EI28" s="282"/>
      <c r="EJ28" s="157"/>
      <c r="EK28" s="280" t="s">
        <v>137</v>
      </c>
      <c r="EL28" s="281"/>
      <c r="EM28" s="281"/>
      <c r="EN28" s="281"/>
      <c r="EO28" s="281"/>
      <c r="EP28" s="282"/>
      <c r="EQ28" s="157"/>
      <c r="ER28" s="280" t="s">
        <v>137</v>
      </c>
      <c r="ES28" s="281"/>
      <c r="ET28" s="281"/>
      <c r="EU28" s="281"/>
      <c r="EV28" s="281"/>
      <c r="EW28" s="282"/>
      <c r="EX28" s="157"/>
      <c r="EY28" s="280" t="s">
        <v>137</v>
      </c>
      <c r="EZ28" s="281"/>
      <c r="FA28" s="281"/>
      <c r="FB28" s="281"/>
      <c r="FC28" s="281"/>
      <c r="FD28" s="282"/>
      <c r="FE28" s="157"/>
      <c r="FF28" s="280" t="s">
        <v>137</v>
      </c>
      <c r="FG28" s="281"/>
      <c r="FH28" s="281"/>
      <c r="FI28" s="281"/>
      <c r="FJ28" s="281"/>
      <c r="FK28" s="282"/>
      <c r="FL28" s="157"/>
      <c r="FM28" s="280" t="s">
        <v>137</v>
      </c>
      <c r="FN28" s="281"/>
      <c r="FO28" s="281"/>
      <c r="FP28" s="281"/>
      <c r="FQ28" s="281"/>
      <c r="FR28" s="282"/>
      <c r="FS28" s="157"/>
      <c r="FT28" s="280" t="s">
        <v>137</v>
      </c>
      <c r="FU28" s="281"/>
      <c r="FV28" s="281"/>
      <c r="FW28" s="281"/>
      <c r="FX28" s="281"/>
      <c r="FY28" s="282"/>
      <c r="FZ28" s="157"/>
      <c r="GA28" s="280" t="s">
        <v>137</v>
      </c>
      <c r="GB28" s="281"/>
      <c r="GC28" s="281"/>
      <c r="GD28" s="281"/>
      <c r="GE28" s="281"/>
      <c r="GF28" s="282"/>
      <c r="GG28" s="157"/>
      <c r="GH28" s="280" t="s">
        <v>137</v>
      </c>
      <c r="GI28" s="281"/>
      <c r="GJ28" s="281"/>
      <c r="GK28" s="281"/>
      <c r="GL28" s="281"/>
      <c r="GM28" s="282"/>
      <c r="GN28" s="157"/>
      <c r="GO28" s="280" t="s">
        <v>137</v>
      </c>
      <c r="GP28" s="281"/>
      <c r="GQ28" s="281"/>
      <c r="GR28" s="281"/>
      <c r="GS28" s="281"/>
      <c r="GT28" s="282"/>
      <c r="GU28" s="157"/>
      <c r="GV28" s="280" t="s">
        <v>137</v>
      </c>
      <c r="GW28" s="281"/>
      <c r="GX28" s="281"/>
      <c r="GY28" s="281"/>
      <c r="GZ28" s="281"/>
      <c r="HA28" s="282"/>
      <c r="HB28" s="157"/>
      <c r="HC28" s="280" t="s">
        <v>137</v>
      </c>
      <c r="HD28" s="281"/>
      <c r="HE28" s="281"/>
      <c r="HF28" s="281"/>
      <c r="HG28" s="281"/>
      <c r="HH28" s="282"/>
      <c r="HI28" s="157"/>
      <c r="HJ28" s="280" t="s">
        <v>137</v>
      </c>
      <c r="HK28" s="281"/>
      <c r="HL28" s="281"/>
      <c r="HM28" s="281"/>
      <c r="HN28" s="281"/>
      <c r="HO28" s="282"/>
      <c r="HP28" s="157"/>
      <c r="HQ28" s="280" t="s">
        <v>137</v>
      </c>
      <c r="HR28" s="281"/>
      <c r="HS28" s="281"/>
      <c r="HT28" s="281"/>
      <c r="HU28" s="281"/>
      <c r="HV28" s="282"/>
      <c r="HW28" s="157"/>
      <c r="HX28" s="280" t="s">
        <v>137</v>
      </c>
      <c r="HY28" s="281"/>
      <c r="HZ28" s="281"/>
      <c r="IA28" s="281"/>
      <c r="IB28" s="281"/>
      <c r="IC28" s="282"/>
      <c r="ID28" s="157"/>
      <c r="IE28" s="280" t="s">
        <v>137</v>
      </c>
      <c r="IF28" s="281"/>
      <c r="IG28" s="281"/>
      <c r="IH28" s="281"/>
      <c r="II28" s="281"/>
      <c r="IJ28" s="282"/>
      <c r="IK28" s="157"/>
      <c r="IL28" s="280" t="s">
        <v>137</v>
      </c>
      <c r="IM28" s="281"/>
      <c r="IN28" s="281"/>
      <c r="IO28" s="281"/>
      <c r="IP28" s="281"/>
      <c r="IQ28" s="282"/>
      <c r="IR28" s="157"/>
      <c r="IS28" s="157"/>
      <c r="IT28" s="161"/>
      <c r="IU28" s="161"/>
      <c r="IV28" s="161"/>
      <c r="IW28" s="161"/>
      <c r="IX28" s="161"/>
    </row>
    <row r="29" spans="1:258" s="48" customFormat="1" ht="18.75" hidden="1" customHeight="1">
      <c r="A29" s="93"/>
      <c r="B29" s="93"/>
      <c r="C29" s="93"/>
      <c r="D29" s="93"/>
      <c r="E29" s="93"/>
      <c r="F29" s="93"/>
      <c r="G29" s="93"/>
      <c r="H29" s="93"/>
      <c r="I29" s="93"/>
      <c r="J29" s="93"/>
      <c r="K29" s="93"/>
      <c r="L29" s="142"/>
      <c r="M29" s="93"/>
      <c r="N29" s="93"/>
      <c r="O29" s="93"/>
      <c r="P29" s="87"/>
      <c r="Q29" s="87"/>
      <c r="R29" s="87"/>
      <c r="S29" s="268" t="s">
        <v>85</v>
      </c>
      <c r="T29" s="269"/>
      <c r="U29" s="145"/>
      <c r="V29" s="265" t="s">
        <v>123</v>
      </c>
      <c r="W29" s="266"/>
      <c r="X29" s="266"/>
      <c r="Y29" s="266"/>
      <c r="Z29" s="266"/>
      <c r="AA29" s="267"/>
      <c r="AB29" s="157"/>
      <c r="AC29" s="265" t="s">
        <v>123</v>
      </c>
      <c r="AD29" s="266"/>
      <c r="AE29" s="266"/>
      <c r="AF29" s="266"/>
      <c r="AG29" s="266"/>
      <c r="AH29" s="267"/>
      <c r="AI29" s="157"/>
      <c r="AJ29" s="265" t="s">
        <v>123</v>
      </c>
      <c r="AK29" s="266"/>
      <c r="AL29" s="266"/>
      <c r="AM29" s="266"/>
      <c r="AN29" s="266"/>
      <c r="AO29" s="267"/>
      <c r="AP29" s="157"/>
      <c r="AQ29" s="265" t="s">
        <v>123</v>
      </c>
      <c r="AR29" s="266"/>
      <c r="AS29" s="266"/>
      <c r="AT29" s="266"/>
      <c r="AU29" s="266"/>
      <c r="AV29" s="267"/>
      <c r="AW29" s="157"/>
      <c r="AX29" s="265" t="s">
        <v>123</v>
      </c>
      <c r="AY29" s="266"/>
      <c r="AZ29" s="266"/>
      <c r="BA29" s="266"/>
      <c r="BB29" s="266"/>
      <c r="BC29" s="267"/>
      <c r="BD29" s="157"/>
      <c r="BE29" s="265" t="s">
        <v>123</v>
      </c>
      <c r="BF29" s="266"/>
      <c r="BG29" s="266"/>
      <c r="BH29" s="266"/>
      <c r="BI29" s="266"/>
      <c r="BJ29" s="267"/>
      <c r="BK29" s="157"/>
      <c r="BL29" s="265" t="s">
        <v>123</v>
      </c>
      <c r="BM29" s="266"/>
      <c r="BN29" s="266"/>
      <c r="BO29" s="266"/>
      <c r="BP29" s="266"/>
      <c r="BQ29" s="267"/>
      <c r="BR29" s="157"/>
      <c r="BS29" s="265" t="s">
        <v>123</v>
      </c>
      <c r="BT29" s="266"/>
      <c r="BU29" s="266"/>
      <c r="BV29" s="266"/>
      <c r="BW29" s="266"/>
      <c r="BX29" s="267"/>
      <c r="BY29" s="157"/>
      <c r="BZ29" s="265" t="s">
        <v>123</v>
      </c>
      <c r="CA29" s="266"/>
      <c r="CB29" s="266"/>
      <c r="CC29" s="266"/>
      <c r="CD29" s="266"/>
      <c r="CE29" s="267"/>
      <c r="CF29" s="157"/>
      <c r="CG29" s="265" t="s">
        <v>123</v>
      </c>
      <c r="CH29" s="266"/>
      <c r="CI29" s="266"/>
      <c r="CJ29" s="266"/>
      <c r="CK29" s="266"/>
      <c r="CL29" s="267"/>
      <c r="CM29" s="157"/>
      <c r="CN29" s="265" t="s">
        <v>123</v>
      </c>
      <c r="CO29" s="266"/>
      <c r="CP29" s="266"/>
      <c r="CQ29" s="266"/>
      <c r="CR29" s="266"/>
      <c r="CS29" s="267"/>
      <c r="CT29" s="157"/>
      <c r="CU29" s="265" t="s">
        <v>123</v>
      </c>
      <c r="CV29" s="266"/>
      <c r="CW29" s="266"/>
      <c r="CX29" s="266"/>
      <c r="CY29" s="266"/>
      <c r="CZ29" s="267"/>
      <c r="DA29" s="157"/>
      <c r="DB29" s="265" t="s">
        <v>123</v>
      </c>
      <c r="DC29" s="266"/>
      <c r="DD29" s="266"/>
      <c r="DE29" s="266"/>
      <c r="DF29" s="266"/>
      <c r="DG29" s="267"/>
      <c r="DH29" s="157"/>
      <c r="DI29" s="265" t="s">
        <v>123</v>
      </c>
      <c r="DJ29" s="266"/>
      <c r="DK29" s="266"/>
      <c r="DL29" s="266"/>
      <c r="DM29" s="266"/>
      <c r="DN29" s="267"/>
      <c r="DO29" s="157"/>
      <c r="DP29" s="265" t="s">
        <v>123</v>
      </c>
      <c r="DQ29" s="266"/>
      <c r="DR29" s="266"/>
      <c r="DS29" s="266"/>
      <c r="DT29" s="266"/>
      <c r="DU29" s="267"/>
      <c r="DV29" s="157"/>
      <c r="DW29" s="265" t="s">
        <v>123</v>
      </c>
      <c r="DX29" s="266"/>
      <c r="DY29" s="266"/>
      <c r="DZ29" s="266"/>
      <c r="EA29" s="266"/>
      <c r="EB29" s="267"/>
      <c r="EC29" s="157"/>
      <c r="ED29" s="265" t="s">
        <v>123</v>
      </c>
      <c r="EE29" s="266"/>
      <c r="EF29" s="266"/>
      <c r="EG29" s="266"/>
      <c r="EH29" s="266"/>
      <c r="EI29" s="267"/>
      <c r="EJ29" s="157"/>
      <c r="EK29" s="265" t="s">
        <v>123</v>
      </c>
      <c r="EL29" s="266"/>
      <c r="EM29" s="266"/>
      <c r="EN29" s="266"/>
      <c r="EO29" s="266"/>
      <c r="EP29" s="267"/>
      <c r="EQ29" s="157"/>
      <c r="ER29" s="265" t="s">
        <v>123</v>
      </c>
      <c r="ES29" s="266"/>
      <c r="ET29" s="266"/>
      <c r="EU29" s="266"/>
      <c r="EV29" s="266"/>
      <c r="EW29" s="267"/>
      <c r="EX29" s="157"/>
      <c r="EY29" s="265" t="s">
        <v>123</v>
      </c>
      <c r="EZ29" s="266"/>
      <c r="FA29" s="266"/>
      <c r="FB29" s="266"/>
      <c r="FC29" s="266"/>
      <c r="FD29" s="267"/>
      <c r="FE29" s="157"/>
      <c r="FF29" s="265" t="s">
        <v>123</v>
      </c>
      <c r="FG29" s="266"/>
      <c r="FH29" s="266"/>
      <c r="FI29" s="266"/>
      <c r="FJ29" s="266"/>
      <c r="FK29" s="267"/>
      <c r="FL29" s="157"/>
      <c r="FM29" s="265" t="s">
        <v>123</v>
      </c>
      <c r="FN29" s="266"/>
      <c r="FO29" s="266"/>
      <c r="FP29" s="266"/>
      <c r="FQ29" s="266"/>
      <c r="FR29" s="267"/>
      <c r="FS29" s="157"/>
      <c r="FT29" s="265" t="s">
        <v>123</v>
      </c>
      <c r="FU29" s="266"/>
      <c r="FV29" s="266"/>
      <c r="FW29" s="266"/>
      <c r="FX29" s="266"/>
      <c r="FY29" s="267"/>
      <c r="FZ29" s="157"/>
      <c r="GA29" s="265" t="s">
        <v>123</v>
      </c>
      <c r="GB29" s="266"/>
      <c r="GC29" s="266"/>
      <c r="GD29" s="266"/>
      <c r="GE29" s="266"/>
      <c r="GF29" s="267"/>
      <c r="GG29" s="157"/>
      <c r="GH29" s="265" t="s">
        <v>123</v>
      </c>
      <c r="GI29" s="266"/>
      <c r="GJ29" s="266"/>
      <c r="GK29" s="266"/>
      <c r="GL29" s="266"/>
      <c r="GM29" s="267"/>
      <c r="GN29" s="157"/>
      <c r="GO29" s="265" t="s">
        <v>123</v>
      </c>
      <c r="GP29" s="266"/>
      <c r="GQ29" s="266"/>
      <c r="GR29" s="266"/>
      <c r="GS29" s="266"/>
      <c r="GT29" s="267"/>
      <c r="GU29" s="157"/>
      <c r="GV29" s="265" t="s">
        <v>123</v>
      </c>
      <c r="GW29" s="266"/>
      <c r="GX29" s="266"/>
      <c r="GY29" s="266"/>
      <c r="GZ29" s="266"/>
      <c r="HA29" s="267"/>
      <c r="HB29" s="157"/>
      <c r="HC29" s="265" t="s">
        <v>123</v>
      </c>
      <c r="HD29" s="266"/>
      <c r="HE29" s="266"/>
      <c r="HF29" s="266"/>
      <c r="HG29" s="266"/>
      <c r="HH29" s="267"/>
      <c r="HI29" s="157"/>
      <c r="HJ29" s="265" t="s">
        <v>123</v>
      </c>
      <c r="HK29" s="266"/>
      <c r="HL29" s="266"/>
      <c r="HM29" s="266"/>
      <c r="HN29" s="266"/>
      <c r="HO29" s="267"/>
      <c r="HP29" s="157"/>
      <c r="HQ29" s="265" t="s">
        <v>123</v>
      </c>
      <c r="HR29" s="266"/>
      <c r="HS29" s="266"/>
      <c r="HT29" s="266"/>
      <c r="HU29" s="266"/>
      <c r="HV29" s="267"/>
      <c r="HW29" s="157"/>
      <c r="HX29" s="265" t="s">
        <v>123</v>
      </c>
      <c r="HY29" s="266"/>
      <c r="HZ29" s="266"/>
      <c r="IA29" s="266"/>
      <c r="IB29" s="266"/>
      <c r="IC29" s="267"/>
      <c r="ID29" s="157"/>
      <c r="IE29" s="265" t="s">
        <v>123</v>
      </c>
      <c r="IF29" s="266"/>
      <c r="IG29" s="266"/>
      <c r="IH29" s="266"/>
      <c r="II29" s="266"/>
      <c r="IJ29" s="267"/>
      <c r="IK29" s="157"/>
      <c r="IL29" s="265" t="s">
        <v>123</v>
      </c>
      <c r="IM29" s="266"/>
      <c r="IN29" s="266"/>
      <c r="IO29" s="266"/>
      <c r="IP29" s="266"/>
      <c r="IQ29" s="267"/>
      <c r="IR29" s="157"/>
      <c r="IS29" s="157"/>
      <c r="IT29" s="161"/>
      <c r="IU29" s="161"/>
      <c r="IV29" s="161"/>
      <c r="IW29" s="161"/>
      <c r="IX29" s="161"/>
    </row>
    <row r="30" spans="1:258" s="48" customFormat="1" ht="18.75" hidden="1" customHeight="1">
      <c r="A30" s="93"/>
      <c r="B30" s="93"/>
      <c r="C30" s="93"/>
      <c r="D30" s="93"/>
      <c r="E30" s="93"/>
      <c r="F30" s="93"/>
      <c r="G30" s="93"/>
      <c r="H30" s="93"/>
      <c r="I30" s="93"/>
      <c r="J30" s="93"/>
      <c r="K30" s="93"/>
      <c r="L30" s="142"/>
      <c r="M30" s="93"/>
      <c r="N30" s="93"/>
      <c r="O30" s="93"/>
      <c r="P30" s="87"/>
      <c r="Q30" s="87"/>
      <c r="R30" s="87"/>
      <c r="S30" s="268" t="s">
        <v>86</v>
      </c>
      <c r="T30" s="269"/>
      <c r="U30" s="145"/>
      <c r="V30" s="265" t="s">
        <v>134</v>
      </c>
      <c r="W30" s="266"/>
      <c r="X30" s="266"/>
      <c r="Y30" s="266"/>
      <c r="Z30" s="266"/>
      <c r="AA30" s="267"/>
      <c r="AB30" s="157"/>
      <c r="AC30" s="265" t="s">
        <v>134</v>
      </c>
      <c r="AD30" s="266"/>
      <c r="AE30" s="266"/>
      <c r="AF30" s="266"/>
      <c r="AG30" s="266"/>
      <c r="AH30" s="267"/>
      <c r="AI30" s="157"/>
      <c r="AJ30" s="265" t="s">
        <v>134</v>
      </c>
      <c r="AK30" s="266"/>
      <c r="AL30" s="266"/>
      <c r="AM30" s="266"/>
      <c r="AN30" s="266"/>
      <c r="AO30" s="267"/>
      <c r="AP30" s="157"/>
      <c r="AQ30" s="265" t="s">
        <v>134</v>
      </c>
      <c r="AR30" s="266"/>
      <c r="AS30" s="266"/>
      <c r="AT30" s="266"/>
      <c r="AU30" s="266"/>
      <c r="AV30" s="267"/>
      <c r="AW30" s="157"/>
      <c r="AX30" s="265" t="s">
        <v>134</v>
      </c>
      <c r="AY30" s="266"/>
      <c r="AZ30" s="266"/>
      <c r="BA30" s="266"/>
      <c r="BB30" s="266"/>
      <c r="BC30" s="267"/>
      <c r="BD30" s="157"/>
      <c r="BE30" s="265" t="s">
        <v>134</v>
      </c>
      <c r="BF30" s="266"/>
      <c r="BG30" s="266"/>
      <c r="BH30" s="266"/>
      <c r="BI30" s="266"/>
      <c r="BJ30" s="267"/>
      <c r="BK30" s="157"/>
      <c r="BL30" s="265" t="s">
        <v>134</v>
      </c>
      <c r="BM30" s="266"/>
      <c r="BN30" s="266"/>
      <c r="BO30" s="266"/>
      <c r="BP30" s="266"/>
      <c r="BQ30" s="267"/>
      <c r="BR30" s="157"/>
      <c r="BS30" s="265" t="s">
        <v>134</v>
      </c>
      <c r="BT30" s="266"/>
      <c r="BU30" s="266"/>
      <c r="BV30" s="266"/>
      <c r="BW30" s="266"/>
      <c r="BX30" s="267"/>
      <c r="BY30" s="157"/>
      <c r="BZ30" s="265" t="s">
        <v>134</v>
      </c>
      <c r="CA30" s="266"/>
      <c r="CB30" s="266"/>
      <c r="CC30" s="266"/>
      <c r="CD30" s="266"/>
      <c r="CE30" s="267"/>
      <c r="CF30" s="157"/>
      <c r="CG30" s="265" t="s">
        <v>134</v>
      </c>
      <c r="CH30" s="266"/>
      <c r="CI30" s="266"/>
      <c r="CJ30" s="266"/>
      <c r="CK30" s="266"/>
      <c r="CL30" s="267"/>
      <c r="CM30" s="157"/>
      <c r="CN30" s="265" t="s">
        <v>134</v>
      </c>
      <c r="CO30" s="266"/>
      <c r="CP30" s="266"/>
      <c r="CQ30" s="266"/>
      <c r="CR30" s="266"/>
      <c r="CS30" s="267"/>
      <c r="CT30" s="157"/>
      <c r="CU30" s="265" t="s">
        <v>134</v>
      </c>
      <c r="CV30" s="266"/>
      <c r="CW30" s="266"/>
      <c r="CX30" s="266"/>
      <c r="CY30" s="266"/>
      <c r="CZ30" s="267"/>
      <c r="DA30" s="157"/>
      <c r="DB30" s="265" t="s">
        <v>134</v>
      </c>
      <c r="DC30" s="266"/>
      <c r="DD30" s="266"/>
      <c r="DE30" s="266"/>
      <c r="DF30" s="266"/>
      <c r="DG30" s="267"/>
      <c r="DH30" s="157"/>
      <c r="DI30" s="265" t="s">
        <v>134</v>
      </c>
      <c r="DJ30" s="266"/>
      <c r="DK30" s="266"/>
      <c r="DL30" s="266"/>
      <c r="DM30" s="266"/>
      <c r="DN30" s="267"/>
      <c r="DO30" s="157"/>
      <c r="DP30" s="265" t="s">
        <v>134</v>
      </c>
      <c r="DQ30" s="266"/>
      <c r="DR30" s="266"/>
      <c r="DS30" s="266"/>
      <c r="DT30" s="266"/>
      <c r="DU30" s="267"/>
      <c r="DV30" s="157"/>
      <c r="DW30" s="265" t="s">
        <v>134</v>
      </c>
      <c r="DX30" s="266"/>
      <c r="DY30" s="266"/>
      <c r="DZ30" s="266"/>
      <c r="EA30" s="266"/>
      <c r="EB30" s="267"/>
      <c r="EC30" s="157"/>
      <c r="ED30" s="265" t="s">
        <v>134</v>
      </c>
      <c r="EE30" s="266"/>
      <c r="EF30" s="266"/>
      <c r="EG30" s="266"/>
      <c r="EH30" s="266"/>
      <c r="EI30" s="267"/>
      <c r="EJ30" s="157"/>
      <c r="EK30" s="265" t="s">
        <v>134</v>
      </c>
      <c r="EL30" s="266"/>
      <c r="EM30" s="266"/>
      <c r="EN30" s="266"/>
      <c r="EO30" s="266"/>
      <c r="EP30" s="267"/>
      <c r="EQ30" s="157"/>
      <c r="ER30" s="265" t="s">
        <v>134</v>
      </c>
      <c r="ES30" s="266"/>
      <c r="ET30" s="266"/>
      <c r="EU30" s="266"/>
      <c r="EV30" s="266"/>
      <c r="EW30" s="267"/>
      <c r="EX30" s="157"/>
      <c r="EY30" s="265" t="s">
        <v>134</v>
      </c>
      <c r="EZ30" s="266"/>
      <c r="FA30" s="266"/>
      <c r="FB30" s="266"/>
      <c r="FC30" s="266"/>
      <c r="FD30" s="267"/>
      <c r="FE30" s="157"/>
      <c r="FF30" s="265" t="s">
        <v>134</v>
      </c>
      <c r="FG30" s="266"/>
      <c r="FH30" s="266"/>
      <c r="FI30" s="266"/>
      <c r="FJ30" s="266"/>
      <c r="FK30" s="267"/>
      <c r="FL30" s="157"/>
      <c r="FM30" s="265" t="s">
        <v>134</v>
      </c>
      <c r="FN30" s="266"/>
      <c r="FO30" s="266"/>
      <c r="FP30" s="266"/>
      <c r="FQ30" s="266"/>
      <c r="FR30" s="267"/>
      <c r="FS30" s="157"/>
      <c r="FT30" s="265" t="s">
        <v>134</v>
      </c>
      <c r="FU30" s="266"/>
      <c r="FV30" s="266"/>
      <c r="FW30" s="266"/>
      <c r="FX30" s="266"/>
      <c r="FY30" s="267"/>
      <c r="FZ30" s="157"/>
      <c r="GA30" s="265" t="s">
        <v>134</v>
      </c>
      <c r="GB30" s="266"/>
      <c r="GC30" s="266"/>
      <c r="GD30" s="266"/>
      <c r="GE30" s="266"/>
      <c r="GF30" s="267"/>
      <c r="GG30" s="157"/>
      <c r="GH30" s="265" t="s">
        <v>134</v>
      </c>
      <c r="GI30" s="266"/>
      <c r="GJ30" s="266"/>
      <c r="GK30" s="266"/>
      <c r="GL30" s="266"/>
      <c r="GM30" s="267"/>
      <c r="GN30" s="157"/>
      <c r="GO30" s="265" t="s">
        <v>134</v>
      </c>
      <c r="GP30" s="266"/>
      <c r="GQ30" s="266"/>
      <c r="GR30" s="266"/>
      <c r="GS30" s="266"/>
      <c r="GT30" s="267"/>
      <c r="GU30" s="157"/>
      <c r="GV30" s="265" t="s">
        <v>134</v>
      </c>
      <c r="GW30" s="266"/>
      <c r="GX30" s="266"/>
      <c r="GY30" s="266"/>
      <c r="GZ30" s="266"/>
      <c r="HA30" s="267"/>
      <c r="HB30" s="157"/>
      <c r="HC30" s="265" t="s">
        <v>134</v>
      </c>
      <c r="HD30" s="266"/>
      <c r="HE30" s="266"/>
      <c r="HF30" s="266"/>
      <c r="HG30" s="266"/>
      <c r="HH30" s="267"/>
      <c r="HI30" s="157"/>
      <c r="HJ30" s="265" t="s">
        <v>134</v>
      </c>
      <c r="HK30" s="266"/>
      <c r="HL30" s="266"/>
      <c r="HM30" s="266"/>
      <c r="HN30" s="266"/>
      <c r="HO30" s="267"/>
      <c r="HP30" s="157"/>
      <c r="HQ30" s="265" t="s">
        <v>134</v>
      </c>
      <c r="HR30" s="266"/>
      <c r="HS30" s="266"/>
      <c r="HT30" s="266"/>
      <c r="HU30" s="266"/>
      <c r="HV30" s="267"/>
      <c r="HW30" s="157"/>
      <c r="HX30" s="265" t="s">
        <v>134</v>
      </c>
      <c r="HY30" s="266"/>
      <c r="HZ30" s="266"/>
      <c r="IA30" s="266"/>
      <c r="IB30" s="266"/>
      <c r="IC30" s="267"/>
      <c r="ID30" s="157"/>
      <c r="IE30" s="265" t="s">
        <v>134</v>
      </c>
      <c r="IF30" s="266"/>
      <c r="IG30" s="266"/>
      <c r="IH30" s="266"/>
      <c r="II30" s="266"/>
      <c r="IJ30" s="267"/>
      <c r="IK30" s="157"/>
      <c r="IL30" s="265" t="s">
        <v>134</v>
      </c>
      <c r="IM30" s="266"/>
      <c r="IN30" s="266"/>
      <c r="IO30" s="266"/>
      <c r="IP30" s="266"/>
      <c r="IQ30" s="267"/>
      <c r="IR30" s="157"/>
      <c r="IS30" s="157"/>
      <c r="IT30" s="161"/>
      <c r="IU30" s="161"/>
      <c r="IV30" s="161"/>
      <c r="IW30" s="161"/>
      <c r="IX30" s="161"/>
    </row>
    <row r="31" spans="1:258" ht="14.25" customHeight="1">
      <c r="A31" s="155"/>
      <c r="B31" s="155"/>
      <c r="C31" s="155"/>
      <c r="D31" s="155"/>
      <c r="E31" s="155"/>
      <c r="F31" s="155"/>
      <c r="G31" s="155"/>
      <c r="H31" s="155"/>
      <c r="I31" s="155"/>
      <c r="J31" s="155"/>
      <c r="K31" s="155"/>
      <c r="L31" s="155"/>
      <c r="M31" s="155"/>
      <c r="N31" s="155"/>
      <c r="O31" s="155"/>
      <c r="P31" s="155"/>
      <c r="Q31" s="158"/>
      <c r="R31" s="158"/>
      <c r="S31" s="133"/>
      <c r="T31" s="156"/>
      <c r="U31" s="156"/>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c r="BS31" s="164"/>
      <c r="BT31" s="164"/>
      <c r="BU31" s="164"/>
      <c r="BV31" s="164"/>
      <c r="BW31" s="164"/>
      <c r="BX31" s="164"/>
      <c r="BY31" s="164"/>
      <c r="BZ31" s="164"/>
      <c r="CA31" s="164"/>
      <c r="CB31" s="164"/>
      <c r="CC31" s="164"/>
      <c r="CD31" s="164"/>
      <c r="CE31" s="164"/>
      <c r="CF31" s="164"/>
      <c r="CG31" s="164"/>
      <c r="CH31" s="164"/>
      <c r="CI31" s="164"/>
      <c r="CJ31" s="164"/>
      <c r="CK31" s="164"/>
      <c r="CL31" s="164"/>
      <c r="CM31" s="164"/>
      <c r="CN31" s="164"/>
      <c r="CO31" s="164"/>
      <c r="CP31" s="164"/>
      <c r="CQ31" s="164"/>
      <c r="CR31" s="164"/>
      <c r="CS31" s="164"/>
      <c r="CT31" s="164"/>
      <c r="CU31" s="164"/>
      <c r="CV31" s="164"/>
      <c r="CW31" s="164"/>
      <c r="CX31" s="164"/>
      <c r="CY31" s="164"/>
      <c r="CZ31" s="164"/>
      <c r="DA31" s="164"/>
      <c r="DB31" s="164"/>
      <c r="DC31" s="164"/>
      <c r="DD31" s="164"/>
      <c r="DE31" s="164"/>
      <c r="DF31" s="164"/>
      <c r="DG31" s="164"/>
      <c r="DH31" s="164"/>
      <c r="DI31" s="164"/>
      <c r="DJ31" s="164"/>
      <c r="DK31" s="164"/>
      <c r="DL31" s="164"/>
      <c r="DM31" s="164"/>
      <c r="DN31" s="164"/>
      <c r="DO31" s="164"/>
      <c r="DP31" s="164"/>
      <c r="DQ31" s="164"/>
      <c r="DR31" s="164"/>
      <c r="DS31" s="164"/>
      <c r="DT31" s="164"/>
      <c r="DU31" s="164"/>
      <c r="DV31" s="164"/>
      <c r="DW31" s="164"/>
      <c r="DX31" s="164"/>
      <c r="DY31" s="164"/>
      <c r="DZ31" s="164"/>
      <c r="EA31" s="164"/>
      <c r="EB31" s="164"/>
      <c r="EC31" s="164"/>
      <c r="ED31" s="164"/>
      <c r="EE31" s="164"/>
      <c r="EF31" s="164"/>
      <c r="EG31" s="164"/>
      <c r="EH31" s="164"/>
      <c r="EI31" s="164"/>
      <c r="EJ31" s="164"/>
      <c r="EK31" s="164"/>
      <c r="EL31" s="164"/>
      <c r="EM31" s="164"/>
      <c r="EN31" s="164"/>
      <c r="EO31" s="164"/>
      <c r="EP31" s="164"/>
      <c r="EQ31" s="164"/>
      <c r="ER31" s="164"/>
      <c r="ES31" s="164"/>
      <c r="ET31" s="164"/>
      <c r="EU31" s="164"/>
      <c r="EV31" s="164"/>
      <c r="EW31" s="164"/>
      <c r="EX31" s="164"/>
      <c r="EY31" s="164"/>
      <c r="EZ31" s="164"/>
      <c r="FA31" s="164"/>
      <c r="FB31" s="164"/>
      <c r="FC31" s="164"/>
      <c r="FD31" s="164"/>
      <c r="FE31" s="164"/>
      <c r="FF31" s="164"/>
      <c r="FG31" s="164"/>
      <c r="FH31" s="164"/>
      <c r="FI31" s="164"/>
      <c r="FJ31" s="164"/>
      <c r="FK31" s="164"/>
      <c r="FL31" s="164"/>
      <c r="FM31" s="164"/>
      <c r="FN31" s="164"/>
      <c r="FO31" s="164"/>
      <c r="FP31" s="164"/>
      <c r="FQ31" s="164"/>
      <c r="FR31" s="164"/>
      <c r="FS31" s="164"/>
      <c r="FT31" s="164"/>
      <c r="FU31" s="164"/>
      <c r="FV31" s="164"/>
      <c r="FW31" s="164"/>
      <c r="FX31" s="164"/>
      <c r="FY31" s="164"/>
      <c r="FZ31" s="164"/>
      <c r="GA31" s="164"/>
      <c r="GB31" s="164"/>
      <c r="GC31" s="164"/>
      <c r="GD31" s="164"/>
      <c r="GE31" s="164"/>
      <c r="GF31" s="164"/>
      <c r="GG31" s="164"/>
      <c r="GH31" s="164"/>
      <c r="GI31" s="164"/>
      <c r="GJ31" s="164"/>
      <c r="GK31" s="164"/>
      <c r="GL31" s="164"/>
      <c r="GM31" s="164"/>
      <c r="GN31" s="164"/>
      <c r="GO31" s="164"/>
      <c r="GP31" s="164"/>
      <c r="GQ31" s="164"/>
      <c r="GR31" s="164"/>
      <c r="GS31" s="164"/>
      <c r="GT31" s="164"/>
      <c r="GU31" s="164"/>
      <c r="GV31" s="164"/>
      <c r="GW31" s="164"/>
      <c r="GX31" s="164"/>
      <c r="GY31" s="164"/>
      <c r="GZ31" s="164"/>
      <c r="HA31" s="164"/>
      <c r="HB31" s="164"/>
      <c r="HC31" s="164"/>
      <c r="HD31" s="164"/>
      <c r="HE31" s="164"/>
      <c r="HF31" s="164"/>
      <c r="HG31" s="164"/>
      <c r="HH31" s="164"/>
      <c r="HI31" s="164"/>
      <c r="HJ31" s="164"/>
      <c r="HK31" s="164"/>
      <c r="HL31" s="164"/>
      <c r="HM31" s="164"/>
      <c r="HN31" s="164"/>
      <c r="HO31" s="164"/>
      <c r="HP31" s="164"/>
      <c r="HQ31" s="164"/>
      <c r="HR31" s="164"/>
      <c r="HS31" s="164"/>
      <c r="HT31" s="164"/>
      <c r="HU31" s="164"/>
      <c r="HV31" s="164"/>
      <c r="HW31" s="164"/>
      <c r="HX31" s="164"/>
      <c r="HY31" s="164"/>
      <c r="HZ31" s="164"/>
      <c r="IA31" s="164"/>
      <c r="IB31" s="164"/>
      <c r="IC31" s="164"/>
      <c r="ID31" s="164"/>
      <c r="IE31" s="164"/>
      <c r="IF31" s="164"/>
      <c r="IG31" s="164"/>
      <c r="IH31" s="164"/>
      <c r="II31" s="164"/>
      <c r="IJ31" s="164"/>
      <c r="IK31" s="164"/>
      <c r="IL31" s="164"/>
      <c r="IM31" s="164"/>
      <c r="IN31" s="164"/>
      <c r="IO31" s="164"/>
      <c r="IP31" s="164"/>
      <c r="IQ31" s="164"/>
      <c r="IR31" s="164"/>
      <c r="IS31" s="157"/>
      <c r="IT31" s="155"/>
      <c r="IU31" s="155"/>
      <c r="IV31" s="155"/>
      <c r="IW31" s="155"/>
      <c r="IX31" s="155"/>
    </row>
    <row r="32" spans="1:258" s="48" customFormat="1" ht="18.75" customHeight="1">
      <c r="A32" s="93"/>
      <c r="B32" s="93"/>
      <c r="C32" s="93"/>
      <c r="D32" s="93"/>
      <c r="E32" s="93"/>
      <c r="F32" s="93"/>
      <c r="G32" s="93"/>
      <c r="H32" s="93"/>
      <c r="I32" s="93"/>
      <c r="J32" s="93"/>
      <c r="K32" s="93"/>
      <c r="L32" s="142"/>
      <c r="M32" s="93"/>
      <c r="N32" s="93"/>
      <c r="O32" s="93"/>
      <c r="P32" s="87"/>
      <c r="Q32" s="87"/>
      <c r="R32" s="87"/>
      <c r="S32" s="268" t="s">
        <v>87</v>
      </c>
      <c r="T32" s="269"/>
      <c r="U32" s="145"/>
      <c r="V32" s="280" t="s">
        <v>137</v>
      </c>
      <c r="W32" s="281"/>
      <c r="X32" s="281"/>
      <c r="Y32" s="281"/>
      <c r="Z32" s="281"/>
      <c r="AA32" s="282"/>
      <c r="AB32" s="157"/>
      <c r="AC32" s="280">
        <v>45609</v>
      </c>
      <c r="AD32" s="281"/>
      <c r="AE32" s="281"/>
      <c r="AF32" s="281"/>
      <c r="AG32" s="281"/>
      <c r="AH32" s="282"/>
      <c r="AI32" s="157"/>
      <c r="AJ32" s="280">
        <v>45609</v>
      </c>
      <c r="AK32" s="281"/>
      <c r="AL32" s="281"/>
      <c r="AM32" s="281"/>
      <c r="AN32" s="281"/>
      <c r="AO32" s="282"/>
      <c r="AP32" s="157"/>
      <c r="AQ32" s="280">
        <v>45609</v>
      </c>
      <c r="AR32" s="281"/>
      <c r="AS32" s="281"/>
      <c r="AT32" s="281"/>
      <c r="AU32" s="281"/>
      <c r="AV32" s="282"/>
      <c r="AW32" s="157"/>
      <c r="AX32" s="280">
        <v>45609</v>
      </c>
      <c r="AY32" s="281"/>
      <c r="AZ32" s="281"/>
      <c r="BA32" s="281"/>
      <c r="BB32" s="281"/>
      <c r="BC32" s="282"/>
      <c r="BD32" s="157"/>
      <c r="BE32" s="280">
        <v>45609</v>
      </c>
      <c r="BF32" s="281"/>
      <c r="BG32" s="281"/>
      <c r="BH32" s="281"/>
      <c r="BI32" s="281"/>
      <c r="BJ32" s="282"/>
      <c r="BK32" s="157"/>
      <c r="BL32" s="280">
        <v>45609</v>
      </c>
      <c r="BM32" s="281"/>
      <c r="BN32" s="281"/>
      <c r="BO32" s="281"/>
      <c r="BP32" s="281"/>
      <c r="BQ32" s="282"/>
      <c r="BR32" s="157"/>
      <c r="BS32" s="280">
        <v>45609</v>
      </c>
      <c r="BT32" s="281"/>
      <c r="BU32" s="281"/>
      <c r="BV32" s="281"/>
      <c r="BW32" s="281"/>
      <c r="BX32" s="282"/>
      <c r="BY32" s="157"/>
      <c r="BZ32" s="280">
        <v>45609</v>
      </c>
      <c r="CA32" s="281"/>
      <c r="CB32" s="281"/>
      <c r="CC32" s="281"/>
      <c r="CD32" s="281"/>
      <c r="CE32" s="282"/>
      <c r="CF32" s="157"/>
      <c r="CG32" s="280">
        <v>45609</v>
      </c>
      <c r="CH32" s="281"/>
      <c r="CI32" s="281"/>
      <c r="CJ32" s="281"/>
      <c r="CK32" s="281"/>
      <c r="CL32" s="282"/>
      <c r="CM32" s="157"/>
      <c r="CN32" s="280">
        <v>45609</v>
      </c>
      <c r="CO32" s="281"/>
      <c r="CP32" s="281"/>
      <c r="CQ32" s="281"/>
      <c r="CR32" s="281"/>
      <c r="CS32" s="282"/>
      <c r="CT32" s="157"/>
      <c r="CU32" s="280">
        <v>45609</v>
      </c>
      <c r="CV32" s="281"/>
      <c r="CW32" s="281"/>
      <c r="CX32" s="281"/>
      <c r="CY32" s="281"/>
      <c r="CZ32" s="282"/>
      <c r="DA32" s="157"/>
      <c r="DB32" s="280">
        <v>45609</v>
      </c>
      <c r="DC32" s="281"/>
      <c r="DD32" s="281"/>
      <c r="DE32" s="281"/>
      <c r="DF32" s="281"/>
      <c r="DG32" s="282"/>
      <c r="DH32" s="157"/>
      <c r="DI32" s="280">
        <v>45609</v>
      </c>
      <c r="DJ32" s="281"/>
      <c r="DK32" s="281"/>
      <c r="DL32" s="281"/>
      <c r="DM32" s="281"/>
      <c r="DN32" s="282"/>
      <c r="DO32" s="157"/>
      <c r="DP32" s="280">
        <v>45609</v>
      </c>
      <c r="DQ32" s="281"/>
      <c r="DR32" s="281"/>
      <c r="DS32" s="281"/>
      <c r="DT32" s="281"/>
      <c r="DU32" s="282"/>
      <c r="DV32" s="157"/>
      <c r="DW32" s="280">
        <v>45609</v>
      </c>
      <c r="DX32" s="281"/>
      <c r="DY32" s="281"/>
      <c r="DZ32" s="281"/>
      <c r="EA32" s="281"/>
      <c r="EB32" s="282"/>
      <c r="EC32" s="157"/>
      <c r="ED32" s="280">
        <v>45609</v>
      </c>
      <c r="EE32" s="281"/>
      <c r="EF32" s="281"/>
      <c r="EG32" s="281"/>
      <c r="EH32" s="281"/>
      <c r="EI32" s="282"/>
      <c r="EJ32" s="157"/>
      <c r="EK32" s="280">
        <v>45609</v>
      </c>
      <c r="EL32" s="281"/>
      <c r="EM32" s="281"/>
      <c r="EN32" s="281"/>
      <c r="EO32" s="281"/>
      <c r="EP32" s="282"/>
      <c r="EQ32" s="157"/>
      <c r="ER32" s="280">
        <v>45609</v>
      </c>
      <c r="ES32" s="281"/>
      <c r="ET32" s="281"/>
      <c r="EU32" s="281"/>
      <c r="EV32" s="281"/>
      <c r="EW32" s="282"/>
      <c r="EX32" s="157"/>
      <c r="EY32" s="280">
        <v>45609</v>
      </c>
      <c r="EZ32" s="281"/>
      <c r="FA32" s="281"/>
      <c r="FB32" s="281"/>
      <c r="FC32" s="281"/>
      <c r="FD32" s="282"/>
      <c r="FE32" s="157"/>
      <c r="FF32" s="280">
        <v>45609</v>
      </c>
      <c r="FG32" s="281"/>
      <c r="FH32" s="281"/>
      <c r="FI32" s="281"/>
      <c r="FJ32" s="281"/>
      <c r="FK32" s="282"/>
      <c r="FL32" s="157"/>
      <c r="FM32" s="280">
        <v>45609</v>
      </c>
      <c r="FN32" s="281"/>
      <c r="FO32" s="281"/>
      <c r="FP32" s="281"/>
      <c r="FQ32" s="281"/>
      <c r="FR32" s="282"/>
      <c r="FS32" s="157"/>
      <c r="FT32" s="280">
        <v>45609</v>
      </c>
      <c r="FU32" s="281"/>
      <c r="FV32" s="281"/>
      <c r="FW32" s="281"/>
      <c r="FX32" s="281"/>
      <c r="FY32" s="282"/>
      <c r="FZ32" s="157"/>
      <c r="GA32" s="280">
        <v>45609</v>
      </c>
      <c r="GB32" s="281"/>
      <c r="GC32" s="281"/>
      <c r="GD32" s="281"/>
      <c r="GE32" s="281"/>
      <c r="GF32" s="282"/>
      <c r="GG32" s="157"/>
      <c r="GH32" s="280">
        <v>45609</v>
      </c>
      <c r="GI32" s="281"/>
      <c r="GJ32" s="281"/>
      <c r="GK32" s="281"/>
      <c r="GL32" s="281"/>
      <c r="GM32" s="282"/>
      <c r="GN32" s="157"/>
      <c r="GO32" s="280">
        <v>45609</v>
      </c>
      <c r="GP32" s="281"/>
      <c r="GQ32" s="281"/>
      <c r="GR32" s="281"/>
      <c r="GS32" s="281"/>
      <c r="GT32" s="282"/>
      <c r="GU32" s="157"/>
      <c r="GV32" s="280">
        <v>45609</v>
      </c>
      <c r="GW32" s="281"/>
      <c r="GX32" s="281"/>
      <c r="GY32" s="281"/>
      <c r="GZ32" s="281"/>
      <c r="HA32" s="282"/>
      <c r="HB32" s="157"/>
      <c r="HC32" s="280">
        <v>45609</v>
      </c>
      <c r="HD32" s="281"/>
      <c r="HE32" s="281"/>
      <c r="HF32" s="281"/>
      <c r="HG32" s="281"/>
      <c r="HH32" s="282"/>
      <c r="HI32" s="157"/>
      <c r="HJ32" s="280">
        <v>45609</v>
      </c>
      <c r="HK32" s="281"/>
      <c r="HL32" s="281"/>
      <c r="HM32" s="281"/>
      <c r="HN32" s="281"/>
      <c r="HO32" s="282"/>
      <c r="HP32" s="157"/>
      <c r="HQ32" s="280">
        <v>45609</v>
      </c>
      <c r="HR32" s="281"/>
      <c r="HS32" s="281"/>
      <c r="HT32" s="281"/>
      <c r="HU32" s="281"/>
      <c r="HV32" s="282"/>
      <c r="HW32" s="157"/>
      <c r="HX32" s="280">
        <v>45609</v>
      </c>
      <c r="HY32" s="281"/>
      <c r="HZ32" s="281"/>
      <c r="IA32" s="281"/>
      <c r="IB32" s="281"/>
      <c r="IC32" s="282"/>
      <c r="ID32" s="157"/>
      <c r="IE32" s="280">
        <v>45609</v>
      </c>
      <c r="IF32" s="281"/>
      <c r="IG32" s="281"/>
      <c r="IH32" s="281"/>
      <c r="II32" s="281"/>
      <c r="IJ32" s="282"/>
      <c r="IK32" s="157"/>
      <c r="IL32" s="280">
        <v>45609</v>
      </c>
      <c r="IM32" s="281"/>
      <c r="IN32" s="281"/>
      <c r="IO32" s="281"/>
      <c r="IP32" s="281"/>
      <c r="IQ32" s="282"/>
      <c r="IR32" s="157"/>
      <c r="IS32" s="157"/>
      <c r="IT32" s="161"/>
      <c r="IU32" s="161"/>
      <c r="IV32" s="161"/>
      <c r="IW32" s="161"/>
      <c r="IX32" s="161"/>
    </row>
    <row r="33" spans="1:258" s="48" customFormat="1" ht="18.75" customHeight="1">
      <c r="A33" s="93"/>
      <c r="B33" s="93"/>
      <c r="C33" s="93"/>
      <c r="D33" s="93"/>
      <c r="E33" s="93"/>
      <c r="F33" s="93"/>
      <c r="G33" s="93"/>
      <c r="H33" s="93"/>
      <c r="I33" s="93"/>
      <c r="J33" s="93"/>
      <c r="K33" s="93"/>
      <c r="L33" s="142"/>
      <c r="M33" s="93"/>
      <c r="N33" s="93"/>
      <c r="O33" s="93"/>
      <c r="P33" s="87"/>
      <c r="Q33" s="87"/>
      <c r="R33" s="87"/>
      <c r="S33" s="268" t="s">
        <v>88</v>
      </c>
      <c r="T33" s="269"/>
      <c r="U33" s="145"/>
      <c r="V33" s="265" t="s">
        <v>123</v>
      </c>
      <c r="W33" s="266"/>
      <c r="X33" s="266"/>
      <c r="Y33" s="266"/>
      <c r="Z33" s="266"/>
      <c r="AA33" s="267"/>
      <c r="AB33" s="157"/>
      <c r="AC33" s="265" t="s">
        <v>181</v>
      </c>
      <c r="AD33" s="266"/>
      <c r="AE33" s="266"/>
      <c r="AF33" s="266"/>
      <c r="AG33" s="266"/>
      <c r="AH33" s="267"/>
      <c r="AI33" s="157"/>
      <c r="AJ33" s="265" t="s">
        <v>181</v>
      </c>
      <c r="AK33" s="266"/>
      <c r="AL33" s="266"/>
      <c r="AM33" s="266"/>
      <c r="AN33" s="266"/>
      <c r="AO33" s="267"/>
      <c r="AP33" s="157"/>
      <c r="AQ33" s="265" t="s">
        <v>181</v>
      </c>
      <c r="AR33" s="266"/>
      <c r="AS33" s="266"/>
      <c r="AT33" s="266"/>
      <c r="AU33" s="266"/>
      <c r="AV33" s="267"/>
      <c r="AW33" s="157"/>
      <c r="AX33" s="265" t="s">
        <v>181</v>
      </c>
      <c r="AY33" s="266"/>
      <c r="AZ33" s="266"/>
      <c r="BA33" s="266"/>
      <c r="BB33" s="266"/>
      <c r="BC33" s="267"/>
      <c r="BD33" s="157"/>
      <c r="BE33" s="265" t="s">
        <v>181</v>
      </c>
      <c r="BF33" s="266"/>
      <c r="BG33" s="266"/>
      <c r="BH33" s="266"/>
      <c r="BI33" s="266"/>
      <c r="BJ33" s="267"/>
      <c r="BK33" s="157"/>
      <c r="BL33" s="265" t="s">
        <v>181</v>
      </c>
      <c r="BM33" s="266"/>
      <c r="BN33" s="266"/>
      <c r="BO33" s="266"/>
      <c r="BP33" s="266"/>
      <c r="BQ33" s="267"/>
      <c r="BR33" s="157"/>
      <c r="BS33" s="265" t="s">
        <v>181</v>
      </c>
      <c r="BT33" s="266"/>
      <c r="BU33" s="266"/>
      <c r="BV33" s="266"/>
      <c r="BW33" s="266"/>
      <c r="BX33" s="267"/>
      <c r="BY33" s="157"/>
      <c r="BZ33" s="265" t="s">
        <v>181</v>
      </c>
      <c r="CA33" s="266"/>
      <c r="CB33" s="266"/>
      <c r="CC33" s="266"/>
      <c r="CD33" s="266"/>
      <c r="CE33" s="267"/>
      <c r="CF33" s="157"/>
      <c r="CG33" s="265" t="s">
        <v>181</v>
      </c>
      <c r="CH33" s="266"/>
      <c r="CI33" s="266"/>
      <c r="CJ33" s="266"/>
      <c r="CK33" s="266"/>
      <c r="CL33" s="267"/>
      <c r="CM33" s="157"/>
      <c r="CN33" s="265" t="s">
        <v>181</v>
      </c>
      <c r="CO33" s="266"/>
      <c r="CP33" s="266"/>
      <c r="CQ33" s="266"/>
      <c r="CR33" s="266"/>
      <c r="CS33" s="267"/>
      <c r="CT33" s="157"/>
      <c r="CU33" s="265" t="s">
        <v>181</v>
      </c>
      <c r="CV33" s="266"/>
      <c r="CW33" s="266"/>
      <c r="CX33" s="266"/>
      <c r="CY33" s="266"/>
      <c r="CZ33" s="267"/>
      <c r="DA33" s="157"/>
      <c r="DB33" s="265" t="s">
        <v>181</v>
      </c>
      <c r="DC33" s="266"/>
      <c r="DD33" s="266"/>
      <c r="DE33" s="266"/>
      <c r="DF33" s="266"/>
      <c r="DG33" s="267"/>
      <c r="DH33" s="157"/>
      <c r="DI33" s="265" t="s">
        <v>181</v>
      </c>
      <c r="DJ33" s="266"/>
      <c r="DK33" s="266"/>
      <c r="DL33" s="266"/>
      <c r="DM33" s="266"/>
      <c r="DN33" s="267"/>
      <c r="DO33" s="157"/>
      <c r="DP33" s="265" t="s">
        <v>181</v>
      </c>
      <c r="DQ33" s="266"/>
      <c r="DR33" s="266"/>
      <c r="DS33" s="266"/>
      <c r="DT33" s="266"/>
      <c r="DU33" s="267"/>
      <c r="DV33" s="157"/>
      <c r="DW33" s="265" t="s">
        <v>181</v>
      </c>
      <c r="DX33" s="266"/>
      <c r="DY33" s="266"/>
      <c r="DZ33" s="266"/>
      <c r="EA33" s="266"/>
      <c r="EB33" s="267"/>
      <c r="EC33" s="157"/>
      <c r="ED33" s="265" t="s">
        <v>181</v>
      </c>
      <c r="EE33" s="266"/>
      <c r="EF33" s="266"/>
      <c r="EG33" s="266"/>
      <c r="EH33" s="266"/>
      <c r="EI33" s="267"/>
      <c r="EJ33" s="157"/>
      <c r="EK33" s="265" t="s">
        <v>181</v>
      </c>
      <c r="EL33" s="266"/>
      <c r="EM33" s="266"/>
      <c r="EN33" s="266"/>
      <c r="EO33" s="266"/>
      <c r="EP33" s="267"/>
      <c r="EQ33" s="157"/>
      <c r="ER33" s="265" t="s">
        <v>181</v>
      </c>
      <c r="ES33" s="266"/>
      <c r="ET33" s="266"/>
      <c r="EU33" s="266"/>
      <c r="EV33" s="266"/>
      <c r="EW33" s="267"/>
      <c r="EX33" s="157"/>
      <c r="EY33" s="265" t="s">
        <v>181</v>
      </c>
      <c r="EZ33" s="266"/>
      <c r="FA33" s="266"/>
      <c r="FB33" s="266"/>
      <c r="FC33" s="266"/>
      <c r="FD33" s="267"/>
      <c r="FE33" s="157"/>
      <c r="FF33" s="265" t="s">
        <v>181</v>
      </c>
      <c r="FG33" s="266"/>
      <c r="FH33" s="266"/>
      <c r="FI33" s="266"/>
      <c r="FJ33" s="266"/>
      <c r="FK33" s="267"/>
      <c r="FL33" s="157"/>
      <c r="FM33" s="265" t="s">
        <v>181</v>
      </c>
      <c r="FN33" s="266"/>
      <c r="FO33" s="266"/>
      <c r="FP33" s="266"/>
      <c r="FQ33" s="266"/>
      <c r="FR33" s="267"/>
      <c r="FS33" s="157"/>
      <c r="FT33" s="265" t="s">
        <v>181</v>
      </c>
      <c r="FU33" s="266"/>
      <c r="FV33" s="266"/>
      <c r="FW33" s="266"/>
      <c r="FX33" s="266"/>
      <c r="FY33" s="267"/>
      <c r="FZ33" s="157"/>
      <c r="GA33" s="265" t="s">
        <v>181</v>
      </c>
      <c r="GB33" s="266"/>
      <c r="GC33" s="266"/>
      <c r="GD33" s="266"/>
      <c r="GE33" s="266"/>
      <c r="GF33" s="267"/>
      <c r="GG33" s="157"/>
      <c r="GH33" s="265" t="s">
        <v>181</v>
      </c>
      <c r="GI33" s="266"/>
      <c r="GJ33" s="266"/>
      <c r="GK33" s="266"/>
      <c r="GL33" s="266"/>
      <c r="GM33" s="267"/>
      <c r="GN33" s="157"/>
      <c r="GO33" s="265" t="s">
        <v>181</v>
      </c>
      <c r="GP33" s="266"/>
      <c r="GQ33" s="266"/>
      <c r="GR33" s="266"/>
      <c r="GS33" s="266"/>
      <c r="GT33" s="267"/>
      <c r="GU33" s="157"/>
      <c r="GV33" s="265" t="s">
        <v>181</v>
      </c>
      <c r="GW33" s="266"/>
      <c r="GX33" s="266"/>
      <c r="GY33" s="266"/>
      <c r="GZ33" s="266"/>
      <c r="HA33" s="267"/>
      <c r="HB33" s="157"/>
      <c r="HC33" s="265" t="s">
        <v>181</v>
      </c>
      <c r="HD33" s="266"/>
      <c r="HE33" s="266"/>
      <c r="HF33" s="266"/>
      <c r="HG33" s="266"/>
      <c r="HH33" s="267"/>
      <c r="HI33" s="157"/>
      <c r="HJ33" s="265" t="s">
        <v>181</v>
      </c>
      <c r="HK33" s="266"/>
      <c r="HL33" s="266"/>
      <c r="HM33" s="266"/>
      <c r="HN33" s="266"/>
      <c r="HO33" s="267"/>
      <c r="HP33" s="157"/>
      <c r="HQ33" s="265" t="s">
        <v>181</v>
      </c>
      <c r="HR33" s="266"/>
      <c r="HS33" s="266"/>
      <c r="HT33" s="266"/>
      <c r="HU33" s="266"/>
      <c r="HV33" s="267"/>
      <c r="HW33" s="157"/>
      <c r="HX33" s="265" t="s">
        <v>181</v>
      </c>
      <c r="HY33" s="266"/>
      <c r="HZ33" s="266"/>
      <c r="IA33" s="266"/>
      <c r="IB33" s="266"/>
      <c r="IC33" s="267"/>
      <c r="ID33" s="157"/>
      <c r="IE33" s="265" t="s">
        <v>181</v>
      </c>
      <c r="IF33" s="266"/>
      <c r="IG33" s="266"/>
      <c r="IH33" s="266"/>
      <c r="II33" s="266"/>
      <c r="IJ33" s="267"/>
      <c r="IK33" s="157"/>
      <c r="IL33" s="265" t="s">
        <v>181</v>
      </c>
      <c r="IM33" s="266"/>
      <c r="IN33" s="266"/>
      <c r="IO33" s="266"/>
      <c r="IP33" s="266"/>
      <c r="IQ33" s="267"/>
      <c r="IR33" s="157"/>
      <c r="IS33" s="157"/>
      <c r="IT33" s="161"/>
      <c r="IU33" s="161"/>
      <c r="IV33" s="161"/>
      <c r="IW33" s="161"/>
      <c r="IX33" s="161"/>
    </row>
    <row r="34" spans="1:258" s="48" customFormat="1" ht="0.75" customHeight="1">
      <c r="A34" s="93"/>
      <c r="B34" s="93"/>
      <c r="C34" s="93"/>
      <c r="D34" s="93"/>
      <c r="E34" s="93"/>
      <c r="F34" s="93"/>
      <c r="G34" s="93"/>
      <c r="H34" s="93"/>
      <c r="I34" s="93"/>
      <c r="J34" s="93"/>
      <c r="K34" s="93"/>
      <c r="L34" s="142"/>
      <c r="M34" s="93"/>
      <c r="N34" s="93"/>
      <c r="O34" s="93"/>
      <c r="P34" s="87"/>
      <c r="Q34" s="87"/>
      <c r="R34" s="87"/>
      <c r="S34" s="157"/>
      <c r="T34" s="157"/>
      <c r="U34" s="92"/>
      <c r="V34" s="157"/>
      <c r="W34" s="157"/>
      <c r="X34" s="157"/>
      <c r="Y34" s="157"/>
      <c r="Z34" s="157"/>
      <c r="AA34" s="157"/>
      <c r="AB34" s="163" t="s">
        <v>89</v>
      </c>
      <c r="AC34" s="157"/>
      <c r="AD34" s="157"/>
      <c r="AE34" s="157"/>
      <c r="AF34" s="157"/>
      <c r="AG34" s="157"/>
      <c r="AH34" s="157"/>
      <c r="AI34" s="163" t="s">
        <v>89</v>
      </c>
      <c r="AJ34" s="157"/>
      <c r="AK34" s="157"/>
      <c r="AL34" s="157"/>
      <c r="AM34" s="157"/>
      <c r="AN34" s="157"/>
      <c r="AO34" s="157"/>
      <c r="AP34" s="163" t="s">
        <v>89</v>
      </c>
      <c r="AQ34" s="157"/>
      <c r="AR34" s="157"/>
      <c r="AS34" s="157"/>
      <c r="AT34" s="157"/>
      <c r="AU34" s="157"/>
      <c r="AV34" s="157"/>
      <c r="AW34" s="163" t="s">
        <v>89</v>
      </c>
      <c r="AX34" s="157"/>
      <c r="AY34" s="157"/>
      <c r="AZ34" s="157"/>
      <c r="BA34" s="157"/>
      <c r="BB34" s="157"/>
      <c r="BC34" s="157"/>
      <c r="BD34" s="163" t="s">
        <v>89</v>
      </c>
      <c r="BE34" s="157"/>
      <c r="BF34" s="157"/>
      <c r="BG34" s="157"/>
      <c r="BH34" s="157"/>
      <c r="BI34" s="157"/>
      <c r="BJ34" s="157"/>
      <c r="BK34" s="163" t="s">
        <v>89</v>
      </c>
      <c r="BL34" s="157"/>
      <c r="BM34" s="157"/>
      <c r="BN34" s="157"/>
      <c r="BO34" s="157"/>
      <c r="BP34" s="157"/>
      <c r="BQ34" s="157"/>
      <c r="BR34" s="163" t="s">
        <v>89</v>
      </c>
      <c r="BS34" s="157"/>
      <c r="BT34" s="157"/>
      <c r="BU34" s="157"/>
      <c r="BV34" s="157"/>
      <c r="BW34" s="157"/>
      <c r="BX34" s="157"/>
      <c r="BY34" s="163" t="s">
        <v>89</v>
      </c>
      <c r="BZ34" s="157"/>
      <c r="CA34" s="157"/>
      <c r="CB34" s="157"/>
      <c r="CC34" s="157"/>
      <c r="CD34" s="157"/>
      <c r="CE34" s="157"/>
      <c r="CF34" s="163" t="s">
        <v>89</v>
      </c>
      <c r="CG34" s="157"/>
      <c r="CH34" s="157"/>
      <c r="CI34" s="157"/>
      <c r="CJ34" s="157"/>
      <c r="CK34" s="157"/>
      <c r="CL34" s="157"/>
      <c r="CM34" s="163" t="s">
        <v>89</v>
      </c>
      <c r="CN34" s="157"/>
      <c r="CO34" s="157"/>
      <c r="CP34" s="157"/>
      <c r="CQ34" s="157"/>
      <c r="CR34" s="157"/>
      <c r="CS34" s="157"/>
      <c r="CT34" s="163" t="s">
        <v>89</v>
      </c>
      <c r="CU34" s="157"/>
      <c r="CV34" s="157"/>
      <c r="CW34" s="157"/>
      <c r="CX34" s="157"/>
      <c r="CY34" s="157"/>
      <c r="CZ34" s="157"/>
      <c r="DA34" s="163" t="s">
        <v>89</v>
      </c>
      <c r="DB34" s="157"/>
      <c r="DC34" s="157"/>
      <c r="DD34" s="157"/>
      <c r="DE34" s="157"/>
      <c r="DF34" s="157"/>
      <c r="DG34" s="157"/>
      <c r="DH34" s="163" t="s">
        <v>89</v>
      </c>
      <c r="DI34" s="157"/>
      <c r="DJ34" s="157"/>
      <c r="DK34" s="157"/>
      <c r="DL34" s="157"/>
      <c r="DM34" s="157"/>
      <c r="DN34" s="157"/>
      <c r="DO34" s="163" t="s">
        <v>89</v>
      </c>
      <c r="DP34" s="157"/>
      <c r="DQ34" s="157"/>
      <c r="DR34" s="157"/>
      <c r="DS34" s="157"/>
      <c r="DT34" s="157"/>
      <c r="DU34" s="157"/>
      <c r="DV34" s="163" t="s">
        <v>89</v>
      </c>
      <c r="DW34" s="157"/>
      <c r="DX34" s="157"/>
      <c r="DY34" s="157"/>
      <c r="DZ34" s="157"/>
      <c r="EA34" s="157"/>
      <c r="EB34" s="157"/>
      <c r="EC34" s="163" t="s">
        <v>89</v>
      </c>
      <c r="ED34" s="157"/>
      <c r="EE34" s="157"/>
      <c r="EF34" s="157"/>
      <c r="EG34" s="157"/>
      <c r="EH34" s="157"/>
      <c r="EI34" s="157"/>
      <c r="EJ34" s="163" t="s">
        <v>89</v>
      </c>
      <c r="EK34" s="157"/>
      <c r="EL34" s="157"/>
      <c r="EM34" s="157"/>
      <c r="EN34" s="157"/>
      <c r="EO34" s="157"/>
      <c r="EP34" s="157"/>
      <c r="EQ34" s="163" t="s">
        <v>89</v>
      </c>
      <c r="ER34" s="157"/>
      <c r="ES34" s="157"/>
      <c r="ET34" s="157"/>
      <c r="EU34" s="157"/>
      <c r="EV34" s="157"/>
      <c r="EW34" s="157"/>
      <c r="EX34" s="163" t="s">
        <v>89</v>
      </c>
      <c r="EY34" s="157"/>
      <c r="EZ34" s="157"/>
      <c r="FA34" s="157"/>
      <c r="FB34" s="157"/>
      <c r="FC34" s="157"/>
      <c r="FD34" s="157"/>
      <c r="FE34" s="163" t="s">
        <v>89</v>
      </c>
      <c r="FF34" s="157"/>
      <c r="FG34" s="157"/>
      <c r="FH34" s="157"/>
      <c r="FI34" s="157"/>
      <c r="FJ34" s="157"/>
      <c r="FK34" s="157"/>
      <c r="FL34" s="163" t="s">
        <v>89</v>
      </c>
      <c r="FM34" s="157"/>
      <c r="FN34" s="157"/>
      <c r="FO34" s="157"/>
      <c r="FP34" s="157"/>
      <c r="FQ34" s="157"/>
      <c r="FR34" s="157"/>
      <c r="FS34" s="163" t="s">
        <v>89</v>
      </c>
      <c r="FT34" s="157"/>
      <c r="FU34" s="157"/>
      <c r="FV34" s="157"/>
      <c r="FW34" s="157"/>
      <c r="FX34" s="157"/>
      <c r="FY34" s="157"/>
      <c r="FZ34" s="163" t="s">
        <v>89</v>
      </c>
      <c r="GA34" s="157"/>
      <c r="GB34" s="157"/>
      <c r="GC34" s="157"/>
      <c r="GD34" s="157"/>
      <c r="GE34" s="157"/>
      <c r="GF34" s="157"/>
      <c r="GG34" s="163" t="s">
        <v>89</v>
      </c>
      <c r="GH34" s="157"/>
      <c r="GI34" s="157"/>
      <c r="GJ34" s="157"/>
      <c r="GK34" s="157"/>
      <c r="GL34" s="157"/>
      <c r="GM34" s="157"/>
      <c r="GN34" s="163" t="s">
        <v>89</v>
      </c>
      <c r="GO34" s="157"/>
      <c r="GP34" s="157"/>
      <c r="GQ34" s="157"/>
      <c r="GR34" s="157"/>
      <c r="GS34" s="157"/>
      <c r="GT34" s="157"/>
      <c r="GU34" s="163" t="s">
        <v>89</v>
      </c>
      <c r="GV34" s="157"/>
      <c r="GW34" s="157"/>
      <c r="GX34" s="157"/>
      <c r="GY34" s="157"/>
      <c r="GZ34" s="157"/>
      <c r="HA34" s="157"/>
      <c r="HB34" s="163" t="s">
        <v>89</v>
      </c>
      <c r="HC34" s="157"/>
      <c r="HD34" s="157"/>
      <c r="HE34" s="157"/>
      <c r="HF34" s="157"/>
      <c r="HG34" s="157"/>
      <c r="HH34" s="157"/>
      <c r="HI34" s="163" t="s">
        <v>89</v>
      </c>
      <c r="HJ34" s="157"/>
      <c r="HK34" s="157"/>
      <c r="HL34" s="157"/>
      <c r="HM34" s="157"/>
      <c r="HN34" s="157"/>
      <c r="HO34" s="157"/>
      <c r="HP34" s="163" t="s">
        <v>89</v>
      </c>
      <c r="HQ34" s="157"/>
      <c r="HR34" s="157"/>
      <c r="HS34" s="157"/>
      <c r="HT34" s="157"/>
      <c r="HU34" s="157"/>
      <c r="HV34" s="157"/>
      <c r="HW34" s="163" t="s">
        <v>89</v>
      </c>
      <c r="HX34" s="157"/>
      <c r="HY34" s="157"/>
      <c r="HZ34" s="157"/>
      <c r="IA34" s="157"/>
      <c r="IB34" s="157"/>
      <c r="IC34" s="157"/>
      <c r="ID34" s="163" t="s">
        <v>89</v>
      </c>
      <c r="IE34" s="157"/>
      <c r="IF34" s="157"/>
      <c r="IG34" s="157"/>
      <c r="IH34" s="157"/>
      <c r="II34" s="157"/>
      <c r="IJ34" s="157"/>
      <c r="IK34" s="163" t="s">
        <v>89</v>
      </c>
      <c r="IL34" s="157"/>
      <c r="IM34" s="157"/>
      <c r="IN34" s="157"/>
      <c r="IO34" s="157"/>
      <c r="IP34" s="157"/>
      <c r="IQ34" s="157"/>
      <c r="IR34" s="163" t="s">
        <v>89</v>
      </c>
      <c r="IS34" s="87"/>
      <c r="IT34" s="161"/>
      <c r="IU34" s="161"/>
      <c r="IV34" s="161"/>
      <c r="IW34" s="161"/>
      <c r="IX34" s="161"/>
    </row>
    <row r="35" spans="1:258" ht="14.25" customHeight="1">
      <c r="A35" s="155"/>
      <c r="B35" s="155"/>
      <c r="C35" s="155"/>
      <c r="D35" s="155"/>
      <c r="E35" s="155"/>
      <c r="F35" s="155"/>
      <c r="G35" s="155"/>
      <c r="H35" s="155"/>
      <c r="I35" s="155"/>
      <c r="J35" s="155"/>
      <c r="K35" s="155"/>
      <c r="L35" s="155"/>
      <c r="M35" s="155"/>
      <c r="N35" s="155"/>
      <c r="O35" s="155"/>
      <c r="P35" s="155"/>
      <c r="Q35" s="158"/>
      <c r="R35" s="158"/>
      <c r="S35" s="133"/>
      <c r="T35" s="156"/>
      <c r="U35" s="126"/>
      <c r="V35" s="270"/>
      <c r="W35" s="270"/>
      <c r="X35" s="270"/>
      <c r="Y35" s="270"/>
      <c r="Z35" s="270"/>
      <c r="AA35" s="270"/>
      <c r="AB35" s="270"/>
      <c r="AC35" s="270"/>
      <c r="AD35" s="270"/>
      <c r="AE35" s="270"/>
      <c r="AF35" s="270"/>
      <c r="AG35" s="270"/>
      <c r="AH35" s="270"/>
      <c r="AI35" s="270"/>
      <c r="AJ35" s="270" t="s">
        <v>0</v>
      </c>
      <c r="AK35" s="270"/>
      <c r="AL35" s="270"/>
      <c r="AM35" s="270"/>
      <c r="AN35" s="270"/>
      <c r="AO35" s="270"/>
      <c r="AP35" s="270"/>
      <c r="AQ35" s="270" t="s">
        <v>0</v>
      </c>
      <c r="AR35" s="270"/>
      <c r="AS35" s="270"/>
      <c r="AT35" s="270"/>
      <c r="AU35" s="270"/>
      <c r="AV35" s="270"/>
      <c r="AW35" s="270"/>
      <c r="AX35" s="270" t="s">
        <v>0</v>
      </c>
      <c r="AY35" s="270"/>
      <c r="AZ35" s="270"/>
      <c r="BA35" s="270"/>
      <c r="BB35" s="270"/>
      <c r="BC35" s="270"/>
      <c r="BD35" s="270"/>
      <c r="BE35" s="270" t="s">
        <v>0</v>
      </c>
      <c r="BF35" s="270"/>
      <c r="BG35" s="270"/>
      <c r="BH35" s="270"/>
      <c r="BI35" s="270"/>
      <c r="BJ35" s="270"/>
      <c r="BK35" s="270"/>
      <c r="BL35" s="270" t="s">
        <v>0</v>
      </c>
      <c r="BM35" s="270"/>
      <c r="BN35" s="270"/>
      <c r="BO35" s="270"/>
      <c r="BP35" s="270"/>
      <c r="BQ35" s="270"/>
      <c r="BR35" s="270"/>
      <c r="BS35" s="270" t="s">
        <v>0</v>
      </c>
      <c r="BT35" s="270"/>
      <c r="BU35" s="270"/>
      <c r="BV35" s="270"/>
      <c r="BW35" s="270"/>
      <c r="BX35" s="270"/>
      <c r="BY35" s="270"/>
      <c r="BZ35" s="270" t="s">
        <v>0</v>
      </c>
      <c r="CA35" s="270"/>
      <c r="CB35" s="270"/>
      <c r="CC35" s="270"/>
      <c r="CD35" s="270"/>
      <c r="CE35" s="270"/>
      <c r="CF35" s="270"/>
      <c r="CG35" s="270" t="s">
        <v>0</v>
      </c>
      <c r="CH35" s="270"/>
      <c r="CI35" s="270"/>
      <c r="CJ35" s="270"/>
      <c r="CK35" s="270"/>
      <c r="CL35" s="270"/>
      <c r="CM35" s="270"/>
      <c r="CN35" s="270" t="s">
        <v>0</v>
      </c>
      <c r="CO35" s="270"/>
      <c r="CP35" s="270"/>
      <c r="CQ35" s="270"/>
      <c r="CR35" s="270"/>
      <c r="CS35" s="270"/>
      <c r="CT35" s="270"/>
      <c r="CU35" s="270" t="s">
        <v>0</v>
      </c>
      <c r="CV35" s="270"/>
      <c r="CW35" s="270"/>
      <c r="CX35" s="270"/>
      <c r="CY35" s="270"/>
      <c r="CZ35" s="270"/>
      <c r="DA35" s="270"/>
      <c r="DB35" s="270" t="s">
        <v>0</v>
      </c>
      <c r="DC35" s="270"/>
      <c r="DD35" s="270"/>
      <c r="DE35" s="270"/>
      <c r="DF35" s="270"/>
      <c r="DG35" s="270"/>
      <c r="DH35" s="270"/>
      <c r="DI35" s="270" t="s">
        <v>0</v>
      </c>
      <c r="DJ35" s="270"/>
      <c r="DK35" s="270"/>
      <c r="DL35" s="270"/>
      <c r="DM35" s="270"/>
      <c r="DN35" s="270"/>
      <c r="DO35" s="270"/>
      <c r="DP35" s="270" t="s">
        <v>0</v>
      </c>
      <c r="DQ35" s="270"/>
      <c r="DR35" s="270"/>
      <c r="DS35" s="270"/>
      <c r="DT35" s="270"/>
      <c r="DU35" s="270"/>
      <c r="DV35" s="270"/>
      <c r="DW35" s="270" t="s">
        <v>0</v>
      </c>
      <c r="DX35" s="270"/>
      <c r="DY35" s="270"/>
      <c r="DZ35" s="270"/>
      <c r="EA35" s="270"/>
      <c r="EB35" s="270"/>
      <c r="EC35" s="270"/>
      <c r="ED35" s="270" t="s">
        <v>0</v>
      </c>
      <c r="EE35" s="270"/>
      <c r="EF35" s="270"/>
      <c r="EG35" s="270"/>
      <c r="EH35" s="270"/>
      <c r="EI35" s="270"/>
      <c r="EJ35" s="270"/>
      <c r="EK35" s="270" t="s">
        <v>0</v>
      </c>
      <c r="EL35" s="270"/>
      <c r="EM35" s="270"/>
      <c r="EN35" s="270"/>
      <c r="EO35" s="270"/>
      <c r="EP35" s="270"/>
      <c r="EQ35" s="270"/>
      <c r="ER35" s="270" t="s">
        <v>0</v>
      </c>
      <c r="ES35" s="270"/>
      <c r="ET35" s="270"/>
      <c r="EU35" s="270"/>
      <c r="EV35" s="270"/>
      <c r="EW35" s="270"/>
      <c r="EX35" s="270"/>
      <c r="EY35" s="270" t="s">
        <v>0</v>
      </c>
      <c r="EZ35" s="270"/>
      <c r="FA35" s="270"/>
      <c r="FB35" s="270"/>
      <c r="FC35" s="270"/>
      <c r="FD35" s="270"/>
      <c r="FE35" s="270"/>
      <c r="FF35" s="270" t="s">
        <v>0</v>
      </c>
      <c r="FG35" s="270"/>
      <c r="FH35" s="270"/>
      <c r="FI35" s="270"/>
      <c r="FJ35" s="270"/>
      <c r="FK35" s="270"/>
      <c r="FL35" s="270"/>
      <c r="FM35" s="270" t="s">
        <v>0</v>
      </c>
      <c r="FN35" s="270"/>
      <c r="FO35" s="270"/>
      <c r="FP35" s="270"/>
      <c r="FQ35" s="270"/>
      <c r="FR35" s="270"/>
      <c r="FS35" s="270"/>
      <c r="FT35" s="270" t="s">
        <v>0</v>
      </c>
      <c r="FU35" s="270"/>
      <c r="FV35" s="270"/>
      <c r="FW35" s="270"/>
      <c r="FX35" s="270"/>
      <c r="FY35" s="270"/>
      <c r="FZ35" s="270"/>
      <c r="GA35" s="270" t="s">
        <v>0</v>
      </c>
      <c r="GB35" s="270"/>
      <c r="GC35" s="270"/>
      <c r="GD35" s="270"/>
      <c r="GE35" s="270"/>
      <c r="GF35" s="270"/>
      <c r="GG35" s="270"/>
      <c r="GH35" s="270" t="s">
        <v>0</v>
      </c>
      <c r="GI35" s="270"/>
      <c r="GJ35" s="270"/>
      <c r="GK35" s="270"/>
      <c r="GL35" s="270"/>
      <c r="GM35" s="270"/>
      <c r="GN35" s="270"/>
      <c r="GO35" s="270" t="s">
        <v>0</v>
      </c>
      <c r="GP35" s="270"/>
      <c r="GQ35" s="270"/>
      <c r="GR35" s="270"/>
      <c r="GS35" s="270"/>
      <c r="GT35" s="270"/>
      <c r="GU35" s="270"/>
      <c r="GV35" s="270" t="s">
        <v>0</v>
      </c>
      <c r="GW35" s="270"/>
      <c r="GX35" s="270"/>
      <c r="GY35" s="270"/>
      <c r="GZ35" s="270"/>
      <c r="HA35" s="270"/>
      <c r="HB35" s="270"/>
      <c r="HC35" s="270" t="s">
        <v>0</v>
      </c>
      <c r="HD35" s="270"/>
      <c r="HE35" s="270"/>
      <c r="HF35" s="270"/>
      <c r="HG35" s="270"/>
      <c r="HH35" s="270"/>
      <c r="HI35" s="270"/>
      <c r="HJ35" s="270" t="s">
        <v>0</v>
      </c>
      <c r="HK35" s="270"/>
      <c r="HL35" s="270"/>
      <c r="HM35" s="270"/>
      <c r="HN35" s="270"/>
      <c r="HO35" s="270"/>
      <c r="HP35" s="270"/>
      <c r="HQ35" s="270" t="s">
        <v>0</v>
      </c>
      <c r="HR35" s="270"/>
      <c r="HS35" s="270"/>
      <c r="HT35" s="270"/>
      <c r="HU35" s="270"/>
      <c r="HV35" s="270"/>
      <c r="HW35" s="270"/>
      <c r="HX35" s="270" t="s">
        <v>0</v>
      </c>
      <c r="HY35" s="270"/>
      <c r="HZ35" s="270"/>
      <c r="IA35" s="270"/>
      <c r="IB35" s="270"/>
      <c r="IC35" s="270"/>
      <c r="ID35" s="270"/>
      <c r="IE35" s="270" t="s">
        <v>0</v>
      </c>
      <c r="IF35" s="270"/>
      <c r="IG35" s="270"/>
      <c r="IH35" s="270"/>
      <c r="II35" s="270"/>
      <c r="IJ35" s="270"/>
      <c r="IK35" s="270"/>
      <c r="IL35" s="270" t="s">
        <v>0</v>
      </c>
      <c r="IM35" s="270"/>
      <c r="IN35" s="270"/>
      <c r="IO35" s="270"/>
      <c r="IP35" s="270"/>
      <c r="IQ35" s="270"/>
      <c r="IR35" s="270"/>
      <c r="IS35" s="155"/>
      <c r="IT35" s="155"/>
      <c r="IU35" s="155"/>
      <c r="IV35" s="155"/>
      <c r="IW35" s="155"/>
      <c r="IX35" s="155"/>
    </row>
    <row r="36" spans="1:258" ht="29.25" customHeight="1">
      <c r="A36" s="155"/>
      <c r="B36" s="155"/>
      <c r="C36" s="155"/>
      <c r="D36" s="155"/>
      <c r="E36" s="155"/>
      <c r="F36" s="155"/>
      <c r="G36" s="155"/>
      <c r="H36" s="155"/>
      <c r="I36" s="155"/>
      <c r="J36" s="155"/>
      <c r="K36" s="155"/>
      <c r="L36" s="155"/>
      <c r="M36" s="155"/>
      <c r="N36" s="155"/>
      <c r="O36" s="155"/>
      <c r="P36" s="155"/>
      <c r="Q36" s="158"/>
      <c r="R36" s="158"/>
      <c r="S36" s="153" t="s">
        <v>1</v>
      </c>
      <c r="T36" s="153"/>
      <c r="U36" s="153"/>
      <c r="V36" s="153"/>
      <c r="W36" s="153"/>
      <c r="X36" s="153"/>
      <c r="Y36" s="153"/>
      <c r="Z36" s="153"/>
      <c r="AA36" s="153"/>
      <c r="AB36" s="153"/>
      <c r="AC36" s="153"/>
      <c r="AD36" s="153"/>
      <c r="AE36" s="153"/>
      <c r="AF36" s="153"/>
      <c r="AG36" s="153"/>
      <c r="AH36" s="153"/>
      <c r="AI36" s="153"/>
      <c r="AJ36" s="153" t="s">
        <v>1</v>
      </c>
      <c r="AK36" s="153"/>
      <c r="AL36" s="153"/>
      <c r="AM36" s="153"/>
      <c r="AN36" s="153"/>
      <c r="AO36" s="153"/>
      <c r="AP36" s="153"/>
      <c r="AQ36" s="153" t="s">
        <v>1</v>
      </c>
      <c r="AR36" s="153"/>
      <c r="AS36" s="153"/>
      <c r="AT36" s="153"/>
      <c r="AU36" s="153"/>
      <c r="AV36" s="153"/>
      <c r="AW36" s="153"/>
      <c r="AX36" s="153" t="s">
        <v>1</v>
      </c>
      <c r="AY36" s="153"/>
      <c r="AZ36" s="153"/>
      <c r="BA36" s="153"/>
      <c r="BB36" s="153"/>
      <c r="BC36" s="153"/>
      <c r="BD36" s="153"/>
      <c r="BE36" s="153" t="s">
        <v>1</v>
      </c>
      <c r="BF36" s="153"/>
      <c r="BG36" s="153"/>
      <c r="BH36" s="153"/>
      <c r="BI36" s="153"/>
      <c r="BJ36" s="153"/>
      <c r="BK36" s="153"/>
      <c r="BL36" s="153" t="s">
        <v>1</v>
      </c>
      <c r="BM36" s="153"/>
      <c r="BN36" s="153"/>
      <c r="BO36" s="153"/>
      <c r="BP36" s="153"/>
      <c r="BQ36" s="153"/>
      <c r="BR36" s="153"/>
      <c r="BS36" s="153" t="s">
        <v>1</v>
      </c>
      <c r="BT36" s="153"/>
      <c r="BU36" s="153"/>
      <c r="BV36" s="153"/>
      <c r="BW36" s="153"/>
      <c r="BX36" s="153"/>
      <c r="BY36" s="153"/>
      <c r="BZ36" s="153" t="s">
        <v>1</v>
      </c>
      <c r="CA36" s="153"/>
      <c r="CB36" s="153"/>
      <c r="CC36" s="153"/>
      <c r="CD36" s="153"/>
      <c r="CE36" s="153"/>
      <c r="CF36" s="153"/>
      <c r="CG36" s="153" t="s">
        <v>1</v>
      </c>
      <c r="CH36" s="153"/>
      <c r="CI36" s="153"/>
      <c r="CJ36" s="153"/>
      <c r="CK36" s="153"/>
      <c r="CL36" s="153"/>
      <c r="CM36" s="153"/>
      <c r="CN36" s="153" t="s">
        <v>1</v>
      </c>
      <c r="CO36" s="153"/>
      <c r="CP36" s="153"/>
      <c r="CQ36" s="153"/>
      <c r="CR36" s="153"/>
      <c r="CS36" s="153"/>
      <c r="CT36" s="153"/>
      <c r="CU36" s="153" t="s">
        <v>1</v>
      </c>
      <c r="CV36" s="153"/>
      <c r="CW36" s="153"/>
      <c r="CX36" s="153"/>
      <c r="CY36" s="153"/>
      <c r="CZ36" s="153"/>
      <c r="DA36" s="153"/>
      <c r="DB36" s="153" t="s">
        <v>1</v>
      </c>
      <c r="DC36" s="153"/>
      <c r="DD36" s="153"/>
      <c r="DE36" s="153"/>
      <c r="DF36" s="153"/>
      <c r="DG36" s="153"/>
      <c r="DH36" s="153"/>
      <c r="DI36" s="153" t="s">
        <v>1</v>
      </c>
      <c r="DJ36" s="153"/>
      <c r="DK36" s="153"/>
      <c r="DL36" s="153"/>
      <c r="DM36" s="153"/>
      <c r="DN36" s="153"/>
      <c r="DO36" s="153"/>
      <c r="DP36" s="153" t="s">
        <v>1</v>
      </c>
      <c r="DQ36" s="153"/>
      <c r="DR36" s="153"/>
      <c r="DS36" s="153"/>
      <c r="DT36" s="153"/>
      <c r="DU36" s="153"/>
      <c r="DV36" s="153"/>
      <c r="DW36" s="153" t="s">
        <v>1</v>
      </c>
      <c r="DX36" s="153"/>
      <c r="DY36" s="153"/>
      <c r="DZ36" s="153"/>
      <c r="EA36" s="153"/>
      <c r="EB36" s="153"/>
      <c r="EC36" s="153"/>
      <c r="ED36" s="153" t="s">
        <v>1</v>
      </c>
      <c r="EE36" s="153"/>
      <c r="EF36" s="153"/>
      <c r="EG36" s="153"/>
      <c r="EH36" s="153"/>
      <c r="EI36" s="153"/>
      <c r="EJ36" s="153"/>
      <c r="EK36" s="153" t="s">
        <v>1</v>
      </c>
      <c r="EL36" s="153"/>
      <c r="EM36" s="153"/>
      <c r="EN36" s="153"/>
      <c r="EO36" s="153"/>
      <c r="EP36" s="153"/>
      <c r="EQ36" s="153"/>
      <c r="ER36" s="153" t="s">
        <v>1</v>
      </c>
      <c r="ES36" s="153"/>
      <c r="ET36" s="153"/>
      <c r="EU36" s="153"/>
      <c r="EV36" s="153"/>
      <c r="EW36" s="153"/>
      <c r="EX36" s="153"/>
      <c r="EY36" s="153" t="s">
        <v>1</v>
      </c>
      <c r="EZ36" s="153"/>
      <c r="FA36" s="153"/>
      <c r="FB36" s="153"/>
      <c r="FC36" s="153"/>
      <c r="FD36" s="153"/>
      <c r="FE36" s="153"/>
      <c r="FF36" s="153" t="s">
        <v>1</v>
      </c>
      <c r="FG36" s="153"/>
      <c r="FH36" s="153"/>
      <c r="FI36" s="153"/>
      <c r="FJ36" s="153"/>
      <c r="FK36" s="153"/>
      <c r="FL36" s="153"/>
      <c r="FM36" s="153" t="s">
        <v>1</v>
      </c>
      <c r="FN36" s="153"/>
      <c r="FO36" s="153"/>
      <c r="FP36" s="153"/>
      <c r="FQ36" s="153"/>
      <c r="FR36" s="153"/>
      <c r="FS36" s="153"/>
      <c r="FT36" s="153" t="s">
        <v>1</v>
      </c>
      <c r="FU36" s="153"/>
      <c r="FV36" s="153"/>
      <c r="FW36" s="153"/>
      <c r="FX36" s="153"/>
      <c r="FY36" s="153"/>
      <c r="FZ36" s="153"/>
      <c r="GA36" s="153" t="s">
        <v>1</v>
      </c>
      <c r="GB36" s="153"/>
      <c r="GC36" s="153"/>
      <c r="GD36" s="153"/>
      <c r="GE36" s="153"/>
      <c r="GF36" s="153"/>
      <c r="GG36" s="153"/>
      <c r="GH36" s="153" t="s">
        <v>1</v>
      </c>
      <c r="GI36" s="153"/>
      <c r="GJ36" s="153"/>
      <c r="GK36" s="153"/>
      <c r="GL36" s="153"/>
      <c r="GM36" s="153"/>
      <c r="GN36" s="153"/>
      <c r="GO36" s="153" t="s">
        <v>1</v>
      </c>
      <c r="GP36" s="153"/>
      <c r="GQ36" s="153"/>
      <c r="GR36" s="153"/>
      <c r="GS36" s="153"/>
      <c r="GT36" s="153"/>
      <c r="GU36" s="153"/>
      <c r="GV36" s="153" t="s">
        <v>1</v>
      </c>
      <c r="GW36" s="153"/>
      <c r="GX36" s="153"/>
      <c r="GY36" s="153"/>
      <c r="GZ36" s="153"/>
      <c r="HA36" s="153"/>
      <c r="HB36" s="153"/>
      <c r="HC36" s="153" t="s">
        <v>1</v>
      </c>
      <c r="HD36" s="153"/>
      <c r="HE36" s="153"/>
      <c r="HF36" s="153"/>
      <c r="HG36" s="153"/>
      <c r="HH36" s="153"/>
      <c r="HI36" s="153"/>
      <c r="HJ36" s="153" t="s">
        <v>1</v>
      </c>
      <c r="HK36" s="153"/>
      <c r="HL36" s="153"/>
      <c r="HM36" s="153"/>
      <c r="HN36" s="153"/>
      <c r="HO36" s="153"/>
      <c r="HP36" s="153"/>
      <c r="HQ36" s="153" t="s">
        <v>1</v>
      </c>
      <c r="HR36" s="153"/>
      <c r="HS36" s="153"/>
      <c r="HT36" s="153"/>
      <c r="HU36" s="153"/>
      <c r="HV36" s="153"/>
      <c r="HW36" s="153"/>
      <c r="HX36" s="153" t="s">
        <v>1</v>
      </c>
      <c r="HY36" s="153"/>
      <c r="HZ36" s="153"/>
      <c r="IA36" s="153"/>
      <c r="IB36" s="153"/>
      <c r="IC36" s="153"/>
      <c r="ID36" s="153"/>
      <c r="IE36" s="153" t="s">
        <v>1</v>
      </c>
      <c r="IF36" s="153"/>
      <c r="IG36" s="153"/>
      <c r="IH36" s="153"/>
      <c r="II36" s="153"/>
      <c r="IJ36" s="153"/>
      <c r="IK36" s="153"/>
      <c r="IL36" s="153" t="s">
        <v>1</v>
      </c>
      <c r="IM36" s="153"/>
      <c r="IN36" s="153"/>
      <c r="IO36" s="153"/>
      <c r="IP36" s="153"/>
      <c r="IQ36" s="153"/>
      <c r="IR36" s="153"/>
      <c r="IS36" s="153"/>
      <c r="IT36" s="155"/>
      <c r="IU36" s="155"/>
      <c r="IV36" s="155"/>
      <c r="IW36" s="155"/>
      <c r="IX36" s="155"/>
    </row>
    <row r="37" spans="1:258" ht="14.25" customHeight="1">
      <c r="A37" s="155"/>
      <c r="B37" s="155"/>
      <c r="C37" s="155"/>
      <c r="D37" s="155"/>
      <c r="E37" s="155"/>
      <c r="F37" s="155"/>
      <c r="G37" s="155"/>
      <c r="H37" s="155"/>
      <c r="I37" s="155"/>
      <c r="J37" s="155"/>
      <c r="K37" s="155"/>
      <c r="L37" s="155"/>
      <c r="M37" s="155"/>
      <c r="N37" s="155"/>
      <c r="O37" s="155"/>
      <c r="P37" s="155"/>
      <c r="Q37" s="158"/>
      <c r="R37" s="158"/>
      <c r="S37" s="271" t="s">
        <v>2</v>
      </c>
      <c r="T37" s="274" t="s">
        <v>90</v>
      </c>
      <c r="U37" s="100"/>
      <c r="V37" s="277" t="s">
        <v>91</v>
      </c>
      <c r="W37" s="278"/>
      <c r="X37" s="278"/>
      <c r="Y37" s="278"/>
      <c r="Z37" s="278"/>
      <c r="AA37" s="279"/>
      <c r="AB37" s="274" t="s">
        <v>92</v>
      </c>
      <c r="AC37" s="277" t="s">
        <v>91</v>
      </c>
      <c r="AD37" s="278"/>
      <c r="AE37" s="278"/>
      <c r="AF37" s="278"/>
      <c r="AG37" s="278"/>
      <c r="AH37" s="279"/>
      <c r="AI37" s="274" t="s">
        <v>93</v>
      </c>
      <c r="AJ37" s="277" t="s">
        <v>91</v>
      </c>
      <c r="AK37" s="278"/>
      <c r="AL37" s="278"/>
      <c r="AM37" s="278"/>
      <c r="AN37" s="278"/>
      <c r="AO37" s="279"/>
      <c r="AP37" s="274" t="s">
        <v>92</v>
      </c>
      <c r="AQ37" s="277" t="s">
        <v>91</v>
      </c>
      <c r="AR37" s="278"/>
      <c r="AS37" s="278"/>
      <c r="AT37" s="278"/>
      <c r="AU37" s="278"/>
      <c r="AV37" s="279"/>
      <c r="AW37" s="274" t="s">
        <v>92</v>
      </c>
      <c r="AX37" s="277" t="s">
        <v>91</v>
      </c>
      <c r="AY37" s="278"/>
      <c r="AZ37" s="278"/>
      <c r="BA37" s="278"/>
      <c r="BB37" s="278"/>
      <c r="BC37" s="279"/>
      <c r="BD37" s="274" t="s">
        <v>92</v>
      </c>
      <c r="BE37" s="277" t="s">
        <v>91</v>
      </c>
      <c r="BF37" s="278"/>
      <c r="BG37" s="278"/>
      <c r="BH37" s="278"/>
      <c r="BI37" s="278"/>
      <c r="BJ37" s="279"/>
      <c r="BK37" s="274" t="s">
        <v>92</v>
      </c>
      <c r="BL37" s="277" t="s">
        <v>91</v>
      </c>
      <c r="BM37" s="278"/>
      <c r="BN37" s="278"/>
      <c r="BO37" s="278"/>
      <c r="BP37" s="278"/>
      <c r="BQ37" s="279"/>
      <c r="BR37" s="274" t="s">
        <v>92</v>
      </c>
      <c r="BS37" s="277" t="s">
        <v>91</v>
      </c>
      <c r="BT37" s="278"/>
      <c r="BU37" s="278"/>
      <c r="BV37" s="278"/>
      <c r="BW37" s="278"/>
      <c r="BX37" s="279"/>
      <c r="BY37" s="274" t="s">
        <v>92</v>
      </c>
      <c r="BZ37" s="277" t="s">
        <v>91</v>
      </c>
      <c r="CA37" s="278"/>
      <c r="CB37" s="278"/>
      <c r="CC37" s="278"/>
      <c r="CD37" s="278"/>
      <c r="CE37" s="279"/>
      <c r="CF37" s="274" t="s">
        <v>92</v>
      </c>
      <c r="CG37" s="277" t="s">
        <v>91</v>
      </c>
      <c r="CH37" s="278"/>
      <c r="CI37" s="278"/>
      <c r="CJ37" s="278"/>
      <c r="CK37" s="278"/>
      <c r="CL37" s="279"/>
      <c r="CM37" s="274" t="s">
        <v>92</v>
      </c>
      <c r="CN37" s="277" t="s">
        <v>91</v>
      </c>
      <c r="CO37" s="278"/>
      <c r="CP37" s="278"/>
      <c r="CQ37" s="278"/>
      <c r="CR37" s="278"/>
      <c r="CS37" s="279"/>
      <c r="CT37" s="274" t="s">
        <v>92</v>
      </c>
      <c r="CU37" s="277" t="s">
        <v>91</v>
      </c>
      <c r="CV37" s="278"/>
      <c r="CW37" s="278"/>
      <c r="CX37" s="278"/>
      <c r="CY37" s="278"/>
      <c r="CZ37" s="279"/>
      <c r="DA37" s="274" t="s">
        <v>92</v>
      </c>
      <c r="DB37" s="277" t="s">
        <v>91</v>
      </c>
      <c r="DC37" s="278"/>
      <c r="DD37" s="278"/>
      <c r="DE37" s="278"/>
      <c r="DF37" s="278"/>
      <c r="DG37" s="279"/>
      <c r="DH37" s="274" t="s">
        <v>92</v>
      </c>
      <c r="DI37" s="277" t="s">
        <v>91</v>
      </c>
      <c r="DJ37" s="278"/>
      <c r="DK37" s="278"/>
      <c r="DL37" s="278"/>
      <c r="DM37" s="278"/>
      <c r="DN37" s="279"/>
      <c r="DO37" s="274" t="s">
        <v>92</v>
      </c>
      <c r="DP37" s="277" t="s">
        <v>91</v>
      </c>
      <c r="DQ37" s="278"/>
      <c r="DR37" s="278"/>
      <c r="DS37" s="278"/>
      <c r="DT37" s="278"/>
      <c r="DU37" s="279"/>
      <c r="DV37" s="274" t="s">
        <v>92</v>
      </c>
      <c r="DW37" s="277" t="s">
        <v>91</v>
      </c>
      <c r="DX37" s="278"/>
      <c r="DY37" s="278"/>
      <c r="DZ37" s="278"/>
      <c r="EA37" s="278"/>
      <c r="EB37" s="279"/>
      <c r="EC37" s="274" t="s">
        <v>92</v>
      </c>
      <c r="ED37" s="277" t="s">
        <v>91</v>
      </c>
      <c r="EE37" s="278"/>
      <c r="EF37" s="278"/>
      <c r="EG37" s="278"/>
      <c r="EH37" s="278"/>
      <c r="EI37" s="279"/>
      <c r="EJ37" s="274" t="s">
        <v>92</v>
      </c>
      <c r="EK37" s="277" t="s">
        <v>91</v>
      </c>
      <c r="EL37" s="278"/>
      <c r="EM37" s="278"/>
      <c r="EN37" s="278"/>
      <c r="EO37" s="278"/>
      <c r="EP37" s="279"/>
      <c r="EQ37" s="274" t="s">
        <v>92</v>
      </c>
      <c r="ER37" s="277" t="s">
        <v>91</v>
      </c>
      <c r="ES37" s="278"/>
      <c r="ET37" s="278"/>
      <c r="EU37" s="278"/>
      <c r="EV37" s="278"/>
      <c r="EW37" s="279"/>
      <c r="EX37" s="274" t="s">
        <v>92</v>
      </c>
      <c r="EY37" s="277" t="s">
        <v>91</v>
      </c>
      <c r="EZ37" s="278"/>
      <c r="FA37" s="278"/>
      <c r="FB37" s="278"/>
      <c r="FC37" s="278"/>
      <c r="FD37" s="279"/>
      <c r="FE37" s="274" t="s">
        <v>92</v>
      </c>
      <c r="FF37" s="277" t="s">
        <v>91</v>
      </c>
      <c r="FG37" s="278"/>
      <c r="FH37" s="278"/>
      <c r="FI37" s="278"/>
      <c r="FJ37" s="278"/>
      <c r="FK37" s="279"/>
      <c r="FL37" s="274" t="s">
        <v>92</v>
      </c>
      <c r="FM37" s="277" t="s">
        <v>91</v>
      </c>
      <c r="FN37" s="278"/>
      <c r="FO37" s="278"/>
      <c r="FP37" s="278"/>
      <c r="FQ37" s="278"/>
      <c r="FR37" s="279"/>
      <c r="FS37" s="274" t="s">
        <v>92</v>
      </c>
      <c r="FT37" s="277" t="s">
        <v>91</v>
      </c>
      <c r="FU37" s="278"/>
      <c r="FV37" s="278"/>
      <c r="FW37" s="278"/>
      <c r="FX37" s="278"/>
      <c r="FY37" s="279"/>
      <c r="FZ37" s="274" t="s">
        <v>92</v>
      </c>
      <c r="GA37" s="277" t="s">
        <v>91</v>
      </c>
      <c r="GB37" s="278"/>
      <c r="GC37" s="278"/>
      <c r="GD37" s="278"/>
      <c r="GE37" s="278"/>
      <c r="GF37" s="279"/>
      <c r="GG37" s="274" t="s">
        <v>92</v>
      </c>
      <c r="GH37" s="277" t="s">
        <v>91</v>
      </c>
      <c r="GI37" s="278"/>
      <c r="GJ37" s="278"/>
      <c r="GK37" s="278"/>
      <c r="GL37" s="278"/>
      <c r="GM37" s="279"/>
      <c r="GN37" s="274" t="s">
        <v>92</v>
      </c>
      <c r="GO37" s="277" t="s">
        <v>91</v>
      </c>
      <c r="GP37" s="278"/>
      <c r="GQ37" s="278"/>
      <c r="GR37" s="278"/>
      <c r="GS37" s="278"/>
      <c r="GT37" s="279"/>
      <c r="GU37" s="274" t="s">
        <v>92</v>
      </c>
      <c r="GV37" s="277" t="s">
        <v>91</v>
      </c>
      <c r="GW37" s="278"/>
      <c r="GX37" s="278"/>
      <c r="GY37" s="278"/>
      <c r="GZ37" s="278"/>
      <c r="HA37" s="279"/>
      <c r="HB37" s="274" t="s">
        <v>92</v>
      </c>
      <c r="HC37" s="277" t="s">
        <v>91</v>
      </c>
      <c r="HD37" s="278"/>
      <c r="HE37" s="278"/>
      <c r="HF37" s="278"/>
      <c r="HG37" s="278"/>
      <c r="HH37" s="279"/>
      <c r="HI37" s="274" t="s">
        <v>92</v>
      </c>
      <c r="HJ37" s="277" t="s">
        <v>91</v>
      </c>
      <c r="HK37" s="278"/>
      <c r="HL37" s="278"/>
      <c r="HM37" s="278"/>
      <c r="HN37" s="278"/>
      <c r="HO37" s="279"/>
      <c r="HP37" s="274" t="s">
        <v>92</v>
      </c>
      <c r="HQ37" s="277" t="s">
        <v>91</v>
      </c>
      <c r="HR37" s="278"/>
      <c r="HS37" s="278"/>
      <c r="HT37" s="278"/>
      <c r="HU37" s="278"/>
      <c r="HV37" s="279"/>
      <c r="HW37" s="274" t="s">
        <v>92</v>
      </c>
      <c r="HX37" s="277" t="s">
        <v>91</v>
      </c>
      <c r="HY37" s="278"/>
      <c r="HZ37" s="278"/>
      <c r="IA37" s="278"/>
      <c r="IB37" s="278"/>
      <c r="IC37" s="279"/>
      <c r="ID37" s="274" t="s">
        <v>92</v>
      </c>
      <c r="IE37" s="277" t="s">
        <v>91</v>
      </c>
      <c r="IF37" s="278"/>
      <c r="IG37" s="278"/>
      <c r="IH37" s="278"/>
      <c r="II37" s="278"/>
      <c r="IJ37" s="279"/>
      <c r="IK37" s="274" t="s">
        <v>92</v>
      </c>
      <c r="IL37" s="277" t="s">
        <v>91</v>
      </c>
      <c r="IM37" s="278"/>
      <c r="IN37" s="278"/>
      <c r="IO37" s="278"/>
      <c r="IP37" s="278"/>
      <c r="IQ37" s="279"/>
      <c r="IR37" s="274" t="s">
        <v>92</v>
      </c>
      <c r="IS37" s="283" t="s">
        <v>126</v>
      </c>
      <c r="IT37" s="155"/>
      <c r="IU37" s="155"/>
      <c r="IV37" s="155"/>
      <c r="IW37" s="155"/>
      <c r="IX37" s="155"/>
    </row>
    <row r="38" spans="1:258" ht="33.75" customHeight="1">
      <c r="A38" s="155"/>
      <c r="B38" s="155"/>
      <c r="C38" s="155"/>
      <c r="D38" s="155"/>
      <c r="E38" s="155"/>
      <c r="F38" s="155"/>
      <c r="G38" s="155"/>
      <c r="H38" s="155"/>
      <c r="I38" s="155"/>
      <c r="J38" s="155"/>
      <c r="K38" s="155"/>
      <c r="L38" s="155"/>
      <c r="M38" s="155"/>
      <c r="N38" s="155"/>
      <c r="O38" s="155"/>
      <c r="P38" s="155"/>
      <c r="Q38" s="158"/>
      <c r="R38" s="158"/>
      <c r="S38" s="272"/>
      <c r="T38" s="275"/>
      <c r="U38" s="165"/>
      <c r="V38" s="120" t="s">
        <v>94</v>
      </c>
      <c r="W38" s="250" t="s">
        <v>95</v>
      </c>
      <c r="X38" s="252"/>
      <c r="Y38" s="250" t="s">
        <v>96</v>
      </c>
      <c r="Z38" s="251"/>
      <c r="AA38" s="252"/>
      <c r="AB38" s="275"/>
      <c r="AC38" s="120" t="s">
        <v>94</v>
      </c>
      <c r="AD38" s="250" t="s">
        <v>95</v>
      </c>
      <c r="AE38" s="252"/>
      <c r="AF38" s="250" t="s">
        <v>96</v>
      </c>
      <c r="AG38" s="251"/>
      <c r="AH38" s="252"/>
      <c r="AI38" s="275"/>
      <c r="AJ38" s="120" t="s">
        <v>94</v>
      </c>
      <c r="AK38" s="250" t="s">
        <v>95</v>
      </c>
      <c r="AL38" s="252"/>
      <c r="AM38" s="250" t="s">
        <v>96</v>
      </c>
      <c r="AN38" s="251"/>
      <c r="AO38" s="252"/>
      <c r="AP38" s="275"/>
      <c r="AQ38" s="120" t="s">
        <v>94</v>
      </c>
      <c r="AR38" s="250" t="s">
        <v>95</v>
      </c>
      <c r="AS38" s="252"/>
      <c r="AT38" s="250" t="s">
        <v>96</v>
      </c>
      <c r="AU38" s="251"/>
      <c r="AV38" s="252"/>
      <c r="AW38" s="275"/>
      <c r="AX38" s="120" t="s">
        <v>94</v>
      </c>
      <c r="AY38" s="250" t="s">
        <v>95</v>
      </c>
      <c r="AZ38" s="252"/>
      <c r="BA38" s="250" t="s">
        <v>96</v>
      </c>
      <c r="BB38" s="251"/>
      <c r="BC38" s="252"/>
      <c r="BD38" s="275"/>
      <c r="BE38" s="120" t="s">
        <v>94</v>
      </c>
      <c r="BF38" s="250" t="s">
        <v>95</v>
      </c>
      <c r="BG38" s="252"/>
      <c r="BH38" s="250" t="s">
        <v>96</v>
      </c>
      <c r="BI38" s="251"/>
      <c r="BJ38" s="252"/>
      <c r="BK38" s="275"/>
      <c r="BL38" s="120" t="s">
        <v>94</v>
      </c>
      <c r="BM38" s="250" t="s">
        <v>95</v>
      </c>
      <c r="BN38" s="252"/>
      <c r="BO38" s="250" t="s">
        <v>96</v>
      </c>
      <c r="BP38" s="251"/>
      <c r="BQ38" s="252"/>
      <c r="BR38" s="275"/>
      <c r="BS38" s="120" t="s">
        <v>94</v>
      </c>
      <c r="BT38" s="250" t="s">
        <v>95</v>
      </c>
      <c r="BU38" s="252"/>
      <c r="BV38" s="250" t="s">
        <v>96</v>
      </c>
      <c r="BW38" s="251"/>
      <c r="BX38" s="252"/>
      <c r="BY38" s="275"/>
      <c r="BZ38" s="120" t="s">
        <v>94</v>
      </c>
      <c r="CA38" s="250" t="s">
        <v>95</v>
      </c>
      <c r="CB38" s="252"/>
      <c r="CC38" s="250" t="s">
        <v>96</v>
      </c>
      <c r="CD38" s="251"/>
      <c r="CE38" s="252"/>
      <c r="CF38" s="275"/>
      <c r="CG38" s="120" t="s">
        <v>94</v>
      </c>
      <c r="CH38" s="250" t="s">
        <v>95</v>
      </c>
      <c r="CI38" s="252"/>
      <c r="CJ38" s="250" t="s">
        <v>96</v>
      </c>
      <c r="CK38" s="251"/>
      <c r="CL38" s="252"/>
      <c r="CM38" s="275"/>
      <c r="CN38" s="120" t="s">
        <v>94</v>
      </c>
      <c r="CO38" s="250" t="s">
        <v>95</v>
      </c>
      <c r="CP38" s="252"/>
      <c r="CQ38" s="250" t="s">
        <v>96</v>
      </c>
      <c r="CR38" s="251"/>
      <c r="CS38" s="252"/>
      <c r="CT38" s="275"/>
      <c r="CU38" s="120" t="s">
        <v>94</v>
      </c>
      <c r="CV38" s="250" t="s">
        <v>95</v>
      </c>
      <c r="CW38" s="252"/>
      <c r="CX38" s="250" t="s">
        <v>96</v>
      </c>
      <c r="CY38" s="251"/>
      <c r="CZ38" s="252"/>
      <c r="DA38" s="275"/>
      <c r="DB38" s="120" t="s">
        <v>94</v>
      </c>
      <c r="DC38" s="250" t="s">
        <v>95</v>
      </c>
      <c r="DD38" s="252"/>
      <c r="DE38" s="250" t="s">
        <v>96</v>
      </c>
      <c r="DF38" s="251"/>
      <c r="DG38" s="252"/>
      <c r="DH38" s="275"/>
      <c r="DI38" s="120" t="s">
        <v>94</v>
      </c>
      <c r="DJ38" s="250" t="s">
        <v>95</v>
      </c>
      <c r="DK38" s="252"/>
      <c r="DL38" s="250" t="s">
        <v>96</v>
      </c>
      <c r="DM38" s="251"/>
      <c r="DN38" s="252"/>
      <c r="DO38" s="275"/>
      <c r="DP38" s="120" t="s">
        <v>94</v>
      </c>
      <c r="DQ38" s="250" t="s">
        <v>95</v>
      </c>
      <c r="DR38" s="252"/>
      <c r="DS38" s="250" t="s">
        <v>96</v>
      </c>
      <c r="DT38" s="251"/>
      <c r="DU38" s="252"/>
      <c r="DV38" s="275"/>
      <c r="DW38" s="120" t="s">
        <v>94</v>
      </c>
      <c r="DX38" s="250" t="s">
        <v>95</v>
      </c>
      <c r="DY38" s="252"/>
      <c r="DZ38" s="250" t="s">
        <v>96</v>
      </c>
      <c r="EA38" s="251"/>
      <c r="EB38" s="252"/>
      <c r="EC38" s="275"/>
      <c r="ED38" s="120" t="s">
        <v>94</v>
      </c>
      <c r="EE38" s="250" t="s">
        <v>95</v>
      </c>
      <c r="EF38" s="252"/>
      <c r="EG38" s="250" t="s">
        <v>96</v>
      </c>
      <c r="EH38" s="251"/>
      <c r="EI38" s="252"/>
      <c r="EJ38" s="275"/>
      <c r="EK38" s="120" t="s">
        <v>94</v>
      </c>
      <c r="EL38" s="250" t="s">
        <v>95</v>
      </c>
      <c r="EM38" s="252"/>
      <c r="EN38" s="250" t="s">
        <v>96</v>
      </c>
      <c r="EO38" s="251"/>
      <c r="EP38" s="252"/>
      <c r="EQ38" s="275"/>
      <c r="ER38" s="120" t="s">
        <v>94</v>
      </c>
      <c r="ES38" s="250" t="s">
        <v>95</v>
      </c>
      <c r="ET38" s="252"/>
      <c r="EU38" s="250" t="s">
        <v>96</v>
      </c>
      <c r="EV38" s="251"/>
      <c r="EW38" s="252"/>
      <c r="EX38" s="275"/>
      <c r="EY38" s="120" t="s">
        <v>94</v>
      </c>
      <c r="EZ38" s="250" t="s">
        <v>95</v>
      </c>
      <c r="FA38" s="252"/>
      <c r="FB38" s="250" t="s">
        <v>96</v>
      </c>
      <c r="FC38" s="251"/>
      <c r="FD38" s="252"/>
      <c r="FE38" s="275"/>
      <c r="FF38" s="120" t="s">
        <v>94</v>
      </c>
      <c r="FG38" s="250" t="s">
        <v>95</v>
      </c>
      <c r="FH38" s="252"/>
      <c r="FI38" s="250" t="s">
        <v>96</v>
      </c>
      <c r="FJ38" s="251"/>
      <c r="FK38" s="252"/>
      <c r="FL38" s="275"/>
      <c r="FM38" s="120" t="s">
        <v>94</v>
      </c>
      <c r="FN38" s="250" t="s">
        <v>95</v>
      </c>
      <c r="FO38" s="252"/>
      <c r="FP38" s="250" t="s">
        <v>96</v>
      </c>
      <c r="FQ38" s="251"/>
      <c r="FR38" s="252"/>
      <c r="FS38" s="275"/>
      <c r="FT38" s="120" t="s">
        <v>94</v>
      </c>
      <c r="FU38" s="250" t="s">
        <v>95</v>
      </c>
      <c r="FV38" s="252"/>
      <c r="FW38" s="250" t="s">
        <v>96</v>
      </c>
      <c r="FX38" s="251"/>
      <c r="FY38" s="252"/>
      <c r="FZ38" s="275"/>
      <c r="GA38" s="120" t="s">
        <v>94</v>
      </c>
      <c r="GB38" s="250" t="s">
        <v>95</v>
      </c>
      <c r="GC38" s="252"/>
      <c r="GD38" s="250" t="s">
        <v>96</v>
      </c>
      <c r="GE38" s="251"/>
      <c r="GF38" s="252"/>
      <c r="GG38" s="275"/>
      <c r="GH38" s="120" t="s">
        <v>94</v>
      </c>
      <c r="GI38" s="250" t="s">
        <v>95</v>
      </c>
      <c r="GJ38" s="252"/>
      <c r="GK38" s="250" t="s">
        <v>96</v>
      </c>
      <c r="GL38" s="251"/>
      <c r="GM38" s="252"/>
      <c r="GN38" s="275"/>
      <c r="GO38" s="120" t="s">
        <v>94</v>
      </c>
      <c r="GP38" s="250" t="s">
        <v>95</v>
      </c>
      <c r="GQ38" s="252"/>
      <c r="GR38" s="250" t="s">
        <v>96</v>
      </c>
      <c r="GS38" s="251"/>
      <c r="GT38" s="252"/>
      <c r="GU38" s="275"/>
      <c r="GV38" s="120" t="s">
        <v>94</v>
      </c>
      <c r="GW38" s="250" t="s">
        <v>95</v>
      </c>
      <c r="GX38" s="252"/>
      <c r="GY38" s="250" t="s">
        <v>96</v>
      </c>
      <c r="GZ38" s="251"/>
      <c r="HA38" s="252"/>
      <c r="HB38" s="275"/>
      <c r="HC38" s="120" t="s">
        <v>94</v>
      </c>
      <c r="HD38" s="250" t="s">
        <v>95</v>
      </c>
      <c r="HE38" s="252"/>
      <c r="HF38" s="250" t="s">
        <v>96</v>
      </c>
      <c r="HG38" s="251"/>
      <c r="HH38" s="252"/>
      <c r="HI38" s="275"/>
      <c r="HJ38" s="120" t="s">
        <v>94</v>
      </c>
      <c r="HK38" s="250" t="s">
        <v>95</v>
      </c>
      <c r="HL38" s="252"/>
      <c r="HM38" s="250" t="s">
        <v>96</v>
      </c>
      <c r="HN38" s="251"/>
      <c r="HO38" s="252"/>
      <c r="HP38" s="275"/>
      <c r="HQ38" s="120" t="s">
        <v>94</v>
      </c>
      <c r="HR38" s="250" t="s">
        <v>95</v>
      </c>
      <c r="HS38" s="252"/>
      <c r="HT38" s="250" t="s">
        <v>96</v>
      </c>
      <c r="HU38" s="251"/>
      <c r="HV38" s="252"/>
      <c r="HW38" s="275"/>
      <c r="HX38" s="120" t="s">
        <v>94</v>
      </c>
      <c r="HY38" s="250" t="s">
        <v>95</v>
      </c>
      <c r="HZ38" s="252"/>
      <c r="IA38" s="250" t="s">
        <v>96</v>
      </c>
      <c r="IB38" s="251"/>
      <c r="IC38" s="252"/>
      <c r="ID38" s="275"/>
      <c r="IE38" s="120" t="s">
        <v>94</v>
      </c>
      <c r="IF38" s="250" t="s">
        <v>95</v>
      </c>
      <c r="IG38" s="252"/>
      <c r="IH38" s="250" t="s">
        <v>96</v>
      </c>
      <c r="II38" s="251"/>
      <c r="IJ38" s="252"/>
      <c r="IK38" s="275"/>
      <c r="IL38" s="120" t="s">
        <v>94</v>
      </c>
      <c r="IM38" s="250" t="s">
        <v>95</v>
      </c>
      <c r="IN38" s="252"/>
      <c r="IO38" s="250" t="s">
        <v>96</v>
      </c>
      <c r="IP38" s="251"/>
      <c r="IQ38" s="252"/>
      <c r="IR38" s="275"/>
      <c r="IS38" s="284"/>
      <c r="IT38" s="155"/>
      <c r="IU38" s="155"/>
      <c r="IV38" s="155"/>
      <c r="IW38" s="155"/>
      <c r="IX38" s="155"/>
    </row>
    <row r="39" spans="1:258" ht="33.75" customHeight="1">
      <c r="A39" s="93"/>
      <c r="B39" s="93" t="s">
        <v>97</v>
      </c>
      <c r="C39" s="93" t="s">
        <v>98</v>
      </c>
      <c r="D39" s="93" t="s">
        <v>99</v>
      </c>
      <c r="E39" s="142" t="s">
        <v>100</v>
      </c>
      <c r="F39" s="142" t="s">
        <v>101</v>
      </c>
      <c r="G39" s="142" t="s">
        <v>102</v>
      </c>
      <c r="H39" s="142"/>
      <c r="I39" s="142" t="s">
        <v>103</v>
      </c>
      <c r="J39" s="142" t="s">
        <v>104</v>
      </c>
      <c r="K39" s="142" t="s">
        <v>105</v>
      </c>
      <c r="L39" s="142" t="s">
        <v>78</v>
      </c>
      <c r="M39" s="155"/>
      <c r="N39" s="155"/>
      <c r="O39" s="155"/>
      <c r="P39" s="155"/>
      <c r="Q39" s="158"/>
      <c r="R39" s="158"/>
      <c r="S39" s="273"/>
      <c r="T39" s="276"/>
      <c r="U39" s="101"/>
      <c r="V39" s="120" t="s">
        <v>106</v>
      </c>
      <c r="W39" s="160" t="s">
        <v>107</v>
      </c>
      <c r="X39" s="160" t="s">
        <v>108</v>
      </c>
      <c r="Y39" s="160" t="s">
        <v>109</v>
      </c>
      <c r="Z39" s="253" t="s">
        <v>110</v>
      </c>
      <c r="AA39" s="254"/>
      <c r="AB39" s="276"/>
      <c r="AC39" s="120" t="s">
        <v>106</v>
      </c>
      <c r="AD39" s="160" t="s">
        <v>107</v>
      </c>
      <c r="AE39" s="160" t="s">
        <v>108</v>
      </c>
      <c r="AF39" s="160" t="s">
        <v>109</v>
      </c>
      <c r="AG39" s="253" t="s">
        <v>110</v>
      </c>
      <c r="AH39" s="254"/>
      <c r="AI39" s="276"/>
      <c r="AJ39" s="120" t="s">
        <v>106</v>
      </c>
      <c r="AK39" s="160" t="s">
        <v>107</v>
      </c>
      <c r="AL39" s="160" t="s">
        <v>108</v>
      </c>
      <c r="AM39" s="160" t="s">
        <v>109</v>
      </c>
      <c r="AN39" s="253" t="s">
        <v>110</v>
      </c>
      <c r="AO39" s="254"/>
      <c r="AP39" s="276"/>
      <c r="AQ39" s="120" t="s">
        <v>106</v>
      </c>
      <c r="AR39" s="160" t="s">
        <v>107</v>
      </c>
      <c r="AS39" s="160" t="s">
        <v>108</v>
      </c>
      <c r="AT39" s="160" t="s">
        <v>109</v>
      </c>
      <c r="AU39" s="253" t="s">
        <v>110</v>
      </c>
      <c r="AV39" s="254"/>
      <c r="AW39" s="276"/>
      <c r="AX39" s="120" t="s">
        <v>106</v>
      </c>
      <c r="AY39" s="160" t="s">
        <v>107</v>
      </c>
      <c r="AZ39" s="160" t="s">
        <v>108</v>
      </c>
      <c r="BA39" s="160" t="s">
        <v>109</v>
      </c>
      <c r="BB39" s="253" t="s">
        <v>110</v>
      </c>
      <c r="BC39" s="254"/>
      <c r="BD39" s="276"/>
      <c r="BE39" s="120" t="s">
        <v>106</v>
      </c>
      <c r="BF39" s="160" t="s">
        <v>107</v>
      </c>
      <c r="BG39" s="160" t="s">
        <v>108</v>
      </c>
      <c r="BH39" s="160" t="s">
        <v>109</v>
      </c>
      <c r="BI39" s="253" t="s">
        <v>110</v>
      </c>
      <c r="BJ39" s="254"/>
      <c r="BK39" s="276"/>
      <c r="BL39" s="120" t="s">
        <v>106</v>
      </c>
      <c r="BM39" s="160" t="s">
        <v>107</v>
      </c>
      <c r="BN39" s="160" t="s">
        <v>108</v>
      </c>
      <c r="BO39" s="160" t="s">
        <v>109</v>
      </c>
      <c r="BP39" s="253" t="s">
        <v>110</v>
      </c>
      <c r="BQ39" s="254"/>
      <c r="BR39" s="276"/>
      <c r="BS39" s="120" t="s">
        <v>106</v>
      </c>
      <c r="BT39" s="160" t="s">
        <v>107</v>
      </c>
      <c r="BU39" s="160" t="s">
        <v>108</v>
      </c>
      <c r="BV39" s="160" t="s">
        <v>109</v>
      </c>
      <c r="BW39" s="253" t="s">
        <v>110</v>
      </c>
      <c r="BX39" s="254"/>
      <c r="BY39" s="276"/>
      <c r="BZ39" s="120" t="s">
        <v>106</v>
      </c>
      <c r="CA39" s="160" t="s">
        <v>107</v>
      </c>
      <c r="CB39" s="160" t="s">
        <v>108</v>
      </c>
      <c r="CC39" s="160" t="s">
        <v>109</v>
      </c>
      <c r="CD39" s="253" t="s">
        <v>110</v>
      </c>
      <c r="CE39" s="254"/>
      <c r="CF39" s="276"/>
      <c r="CG39" s="120" t="s">
        <v>106</v>
      </c>
      <c r="CH39" s="160" t="s">
        <v>107</v>
      </c>
      <c r="CI39" s="160" t="s">
        <v>108</v>
      </c>
      <c r="CJ39" s="160" t="s">
        <v>109</v>
      </c>
      <c r="CK39" s="253" t="s">
        <v>110</v>
      </c>
      <c r="CL39" s="254"/>
      <c r="CM39" s="276"/>
      <c r="CN39" s="120" t="s">
        <v>106</v>
      </c>
      <c r="CO39" s="160" t="s">
        <v>107</v>
      </c>
      <c r="CP39" s="160" t="s">
        <v>108</v>
      </c>
      <c r="CQ39" s="160" t="s">
        <v>109</v>
      </c>
      <c r="CR39" s="253" t="s">
        <v>110</v>
      </c>
      <c r="CS39" s="254"/>
      <c r="CT39" s="276"/>
      <c r="CU39" s="120" t="s">
        <v>106</v>
      </c>
      <c r="CV39" s="160" t="s">
        <v>107</v>
      </c>
      <c r="CW39" s="160" t="s">
        <v>108</v>
      </c>
      <c r="CX39" s="160" t="s">
        <v>109</v>
      </c>
      <c r="CY39" s="253" t="s">
        <v>110</v>
      </c>
      <c r="CZ39" s="254"/>
      <c r="DA39" s="276"/>
      <c r="DB39" s="120" t="s">
        <v>106</v>
      </c>
      <c r="DC39" s="160" t="s">
        <v>107</v>
      </c>
      <c r="DD39" s="160" t="s">
        <v>108</v>
      </c>
      <c r="DE39" s="160" t="s">
        <v>109</v>
      </c>
      <c r="DF39" s="253" t="s">
        <v>110</v>
      </c>
      <c r="DG39" s="254"/>
      <c r="DH39" s="276"/>
      <c r="DI39" s="120" t="s">
        <v>106</v>
      </c>
      <c r="DJ39" s="160" t="s">
        <v>107</v>
      </c>
      <c r="DK39" s="160" t="s">
        <v>108</v>
      </c>
      <c r="DL39" s="160" t="s">
        <v>109</v>
      </c>
      <c r="DM39" s="253" t="s">
        <v>110</v>
      </c>
      <c r="DN39" s="254"/>
      <c r="DO39" s="276"/>
      <c r="DP39" s="120" t="s">
        <v>106</v>
      </c>
      <c r="DQ39" s="160" t="s">
        <v>107</v>
      </c>
      <c r="DR39" s="160" t="s">
        <v>108</v>
      </c>
      <c r="DS39" s="160" t="s">
        <v>109</v>
      </c>
      <c r="DT39" s="253" t="s">
        <v>110</v>
      </c>
      <c r="DU39" s="254"/>
      <c r="DV39" s="276"/>
      <c r="DW39" s="120" t="s">
        <v>106</v>
      </c>
      <c r="DX39" s="160" t="s">
        <v>107</v>
      </c>
      <c r="DY39" s="160" t="s">
        <v>108</v>
      </c>
      <c r="DZ39" s="160" t="s">
        <v>109</v>
      </c>
      <c r="EA39" s="253" t="s">
        <v>110</v>
      </c>
      <c r="EB39" s="254"/>
      <c r="EC39" s="276"/>
      <c r="ED39" s="120" t="s">
        <v>106</v>
      </c>
      <c r="EE39" s="160" t="s">
        <v>107</v>
      </c>
      <c r="EF39" s="160" t="s">
        <v>108</v>
      </c>
      <c r="EG39" s="160" t="s">
        <v>109</v>
      </c>
      <c r="EH39" s="253" t="s">
        <v>110</v>
      </c>
      <c r="EI39" s="254"/>
      <c r="EJ39" s="276"/>
      <c r="EK39" s="120" t="s">
        <v>106</v>
      </c>
      <c r="EL39" s="160" t="s">
        <v>107</v>
      </c>
      <c r="EM39" s="160" t="s">
        <v>108</v>
      </c>
      <c r="EN39" s="160" t="s">
        <v>109</v>
      </c>
      <c r="EO39" s="253" t="s">
        <v>110</v>
      </c>
      <c r="EP39" s="254"/>
      <c r="EQ39" s="276"/>
      <c r="ER39" s="120" t="s">
        <v>106</v>
      </c>
      <c r="ES39" s="160" t="s">
        <v>107</v>
      </c>
      <c r="ET39" s="160" t="s">
        <v>108</v>
      </c>
      <c r="EU39" s="160" t="s">
        <v>109</v>
      </c>
      <c r="EV39" s="253" t="s">
        <v>110</v>
      </c>
      <c r="EW39" s="254"/>
      <c r="EX39" s="276"/>
      <c r="EY39" s="120" t="s">
        <v>106</v>
      </c>
      <c r="EZ39" s="160" t="s">
        <v>107</v>
      </c>
      <c r="FA39" s="160" t="s">
        <v>108</v>
      </c>
      <c r="FB39" s="160" t="s">
        <v>109</v>
      </c>
      <c r="FC39" s="253" t="s">
        <v>110</v>
      </c>
      <c r="FD39" s="254"/>
      <c r="FE39" s="276"/>
      <c r="FF39" s="120" t="s">
        <v>106</v>
      </c>
      <c r="FG39" s="160" t="s">
        <v>107</v>
      </c>
      <c r="FH39" s="160" t="s">
        <v>108</v>
      </c>
      <c r="FI39" s="160" t="s">
        <v>109</v>
      </c>
      <c r="FJ39" s="253" t="s">
        <v>110</v>
      </c>
      <c r="FK39" s="254"/>
      <c r="FL39" s="276"/>
      <c r="FM39" s="120" t="s">
        <v>106</v>
      </c>
      <c r="FN39" s="160" t="s">
        <v>107</v>
      </c>
      <c r="FO39" s="160" t="s">
        <v>108</v>
      </c>
      <c r="FP39" s="160" t="s">
        <v>109</v>
      </c>
      <c r="FQ39" s="253" t="s">
        <v>110</v>
      </c>
      <c r="FR39" s="254"/>
      <c r="FS39" s="276"/>
      <c r="FT39" s="120" t="s">
        <v>106</v>
      </c>
      <c r="FU39" s="160" t="s">
        <v>107</v>
      </c>
      <c r="FV39" s="160" t="s">
        <v>108</v>
      </c>
      <c r="FW39" s="160" t="s">
        <v>109</v>
      </c>
      <c r="FX39" s="253" t="s">
        <v>110</v>
      </c>
      <c r="FY39" s="254"/>
      <c r="FZ39" s="276"/>
      <c r="GA39" s="120" t="s">
        <v>106</v>
      </c>
      <c r="GB39" s="160" t="s">
        <v>107</v>
      </c>
      <c r="GC39" s="160" t="s">
        <v>108</v>
      </c>
      <c r="GD39" s="160" t="s">
        <v>109</v>
      </c>
      <c r="GE39" s="253" t="s">
        <v>110</v>
      </c>
      <c r="GF39" s="254"/>
      <c r="GG39" s="276"/>
      <c r="GH39" s="120" t="s">
        <v>106</v>
      </c>
      <c r="GI39" s="160" t="s">
        <v>107</v>
      </c>
      <c r="GJ39" s="160" t="s">
        <v>108</v>
      </c>
      <c r="GK39" s="160" t="s">
        <v>109</v>
      </c>
      <c r="GL39" s="253" t="s">
        <v>110</v>
      </c>
      <c r="GM39" s="254"/>
      <c r="GN39" s="276"/>
      <c r="GO39" s="120" t="s">
        <v>106</v>
      </c>
      <c r="GP39" s="160" t="s">
        <v>107</v>
      </c>
      <c r="GQ39" s="160" t="s">
        <v>108</v>
      </c>
      <c r="GR39" s="160" t="s">
        <v>109</v>
      </c>
      <c r="GS39" s="253" t="s">
        <v>110</v>
      </c>
      <c r="GT39" s="254"/>
      <c r="GU39" s="276"/>
      <c r="GV39" s="120" t="s">
        <v>106</v>
      </c>
      <c r="GW39" s="160" t="s">
        <v>107</v>
      </c>
      <c r="GX39" s="160" t="s">
        <v>108</v>
      </c>
      <c r="GY39" s="160" t="s">
        <v>109</v>
      </c>
      <c r="GZ39" s="253" t="s">
        <v>110</v>
      </c>
      <c r="HA39" s="254"/>
      <c r="HB39" s="276"/>
      <c r="HC39" s="120" t="s">
        <v>106</v>
      </c>
      <c r="HD39" s="160" t="s">
        <v>107</v>
      </c>
      <c r="HE39" s="160" t="s">
        <v>108</v>
      </c>
      <c r="HF39" s="160" t="s">
        <v>109</v>
      </c>
      <c r="HG39" s="253" t="s">
        <v>110</v>
      </c>
      <c r="HH39" s="254"/>
      <c r="HI39" s="276"/>
      <c r="HJ39" s="120" t="s">
        <v>106</v>
      </c>
      <c r="HK39" s="160" t="s">
        <v>107</v>
      </c>
      <c r="HL39" s="160" t="s">
        <v>108</v>
      </c>
      <c r="HM39" s="160" t="s">
        <v>109</v>
      </c>
      <c r="HN39" s="253" t="s">
        <v>110</v>
      </c>
      <c r="HO39" s="254"/>
      <c r="HP39" s="276"/>
      <c r="HQ39" s="120" t="s">
        <v>106</v>
      </c>
      <c r="HR39" s="160" t="s">
        <v>107</v>
      </c>
      <c r="HS39" s="160" t="s">
        <v>108</v>
      </c>
      <c r="HT39" s="160" t="s">
        <v>109</v>
      </c>
      <c r="HU39" s="253" t="s">
        <v>110</v>
      </c>
      <c r="HV39" s="254"/>
      <c r="HW39" s="276"/>
      <c r="HX39" s="120" t="s">
        <v>106</v>
      </c>
      <c r="HY39" s="160" t="s">
        <v>107</v>
      </c>
      <c r="HZ39" s="160" t="s">
        <v>108</v>
      </c>
      <c r="IA39" s="160" t="s">
        <v>109</v>
      </c>
      <c r="IB39" s="253" t="s">
        <v>110</v>
      </c>
      <c r="IC39" s="254"/>
      <c r="ID39" s="276"/>
      <c r="IE39" s="120" t="s">
        <v>106</v>
      </c>
      <c r="IF39" s="160" t="s">
        <v>107</v>
      </c>
      <c r="IG39" s="160" t="s">
        <v>108</v>
      </c>
      <c r="IH39" s="160" t="s">
        <v>109</v>
      </c>
      <c r="II39" s="253" t="s">
        <v>110</v>
      </c>
      <c r="IJ39" s="254"/>
      <c r="IK39" s="276"/>
      <c r="IL39" s="120" t="s">
        <v>106</v>
      </c>
      <c r="IM39" s="160" t="s">
        <v>107</v>
      </c>
      <c r="IN39" s="160" t="s">
        <v>108</v>
      </c>
      <c r="IO39" s="160" t="s">
        <v>109</v>
      </c>
      <c r="IP39" s="253" t="s">
        <v>110</v>
      </c>
      <c r="IQ39" s="254"/>
      <c r="IR39" s="276"/>
      <c r="IS39" s="285"/>
      <c r="IT39" s="155"/>
      <c r="IU39" s="155"/>
      <c r="IV39" s="155"/>
      <c r="IW39" s="155"/>
      <c r="IX39" s="155"/>
    </row>
    <row r="40" spans="1:258" s="49" customFormat="1" ht="11.25" hidden="1" customHeight="1">
      <c r="A40" s="93"/>
      <c r="B40" s="93"/>
      <c r="C40" s="93"/>
      <c r="D40" s="93"/>
      <c r="E40" s="93"/>
      <c r="F40" s="93"/>
      <c r="G40" s="93"/>
      <c r="H40" s="93"/>
      <c r="I40" s="93"/>
      <c r="J40" s="93"/>
      <c r="K40" s="93"/>
      <c r="L40" s="142"/>
      <c r="M40" s="125"/>
      <c r="N40" s="125"/>
      <c r="O40" s="125"/>
      <c r="P40" s="128"/>
      <c r="Q40" s="129"/>
      <c r="R40" s="130">
        <v>1</v>
      </c>
      <c r="S40" s="134" t="s">
        <v>6</v>
      </c>
      <c r="T40" s="131" t="s">
        <v>7</v>
      </c>
      <c r="U40" s="127" t="s">
        <v>7</v>
      </c>
      <c r="V40" s="149">
        <v>3</v>
      </c>
      <c r="W40" s="149">
        <v>4</v>
      </c>
      <c r="X40" s="149">
        <v>5</v>
      </c>
      <c r="Y40" s="149">
        <v>6</v>
      </c>
      <c r="Z40" s="264">
        <v>7</v>
      </c>
      <c r="AA40" s="264"/>
      <c r="AB40" s="149">
        <v>8</v>
      </c>
      <c r="AC40" s="149">
        <v>9</v>
      </c>
      <c r="AD40" s="149">
        <v>10</v>
      </c>
      <c r="AE40" s="149">
        <v>11</v>
      </c>
      <c r="AF40" s="149">
        <v>12</v>
      </c>
      <c r="AG40" s="264">
        <v>13</v>
      </c>
      <c r="AH40" s="264"/>
      <c r="AI40" s="149">
        <v>14</v>
      </c>
      <c r="AJ40" s="149">
        <v>3</v>
      </c>
      <c r="AK40" s="149">
        <v>4</v>
      </c>
      <c r="AL40" s="149">
        <v>5</v>
      </c>
      <c r="AM40" s="149">
        <v>6</v>
      </c>
      <c r="AN40" s="264">
        <v>7</v>
      </c>
      <c r="AO40" s="264"/>
      <c r="AP40" s="149">
        <v>8</v>
      </c>
      <c r="AQ40" s="149">
        <v>3</v>
      </c>
      <c r="AR40" s="149">
        <v>4</v>
      </c>
      <c r="AS40" s="149">
        <v>5</v>
      </c>
      <c r="AT40" s="149">
        <v>6</v>
      </c>
      <c r="AU40" s="264">
        <v>7</v>
      </c>
      <c r="AV40" s="264"/>
      <c r="AW40" s="149">
        <v>8</v>
      </c>
      <c r="AX40" s="149">
        <v>3</v>
      </c>
      <c r="AY40" s="149">
        <v>4</v>
      </c>
      <c r="AZ40" s="149">
        <v>5</v>
      </c>
      <c r="BA40" s="149">
        <v>6</v>
      </c>
      <c r="BB40" s="264">
        <v>7</v>
      </c>
      <c r="BC40" s="264"/>
      <c r="BD40" s="149">
        <v>8</v>
      </c>
      <c r="BE40" s="149">
        <v>3</v>
      </c>
      <c r="BF40" s="149">
        <v>4</v>
      </c>
      <c r="BG40" s="149">
        <v>5</v>
      </c>
      <c r="BH40" s="149">
        <v>6</v>
      </c>
      <c r="BI40" s="264">
        <v>7</v>
      </c>
      <c r="BJ40" s="264"/>
      <c r="BK40" s="149">
        <v>8</v>
      </c>
      <c r="BL40" s="149">
        <v>3</v>
      </c>
      <c r="BM40" s="149">
        <v>4</v>
      </c>
      <c r="BN40" s="149">
        <v>5</v>
      </c>
      <c r="BO40" s="149">
        <v>6</v>
      </c>
      <c r="BP40" s="264">
        <v>7</v>
      </c>
      <c r="BQ40" s="264"/>
      <c r="BR40" s="149">
        <v>8</v>
      </c>
      <c r="BS40" s="149">
        <v>3</v>
      </c>
      <c r="BT40" s="149">
        <v>4</v>
      </c>
      <c r="BU40" s="149">
        <v>5</v>
      </c>
      <c r="BV40" s="149">
        <v>6</v>
      </c>
      <c r="BW40" s="264">
        <v>7</v>
      </c>
      <c r="BX40" s="264"/>
      <c r="BY40" s="149">
        <v>8</v>
      </c>
      <c r="BZ40" s="149">
        <v>3</v>
      </c>
      <c r="CA40" s="149">
        <v>4</v>
      </c>
      <c r="CB40" s="149">
        <v>5</v>
      </c>
      <c r="CC40" s="149">
        <v>6</v>
      </c>
      <c r="CD40" s="264">
        <v>7</v>
      </c>
      <c r="CE40" s="264"/>
      <c r="CF40" s="149">
        <v>8</v>
      </c>
      <c r="CG40" s="149">
        <v>3</v>
      </c>
      <c r="CH40" s="149">
        <v>4</v>
      </c>
      <c r="CI40" s="149">
        <v>5</v>
      </c>
      <c r="CJ40" s="149">
        <v>6</v>
      </c>
      <c r="CK40" s="264">
        <v>7</v>
      </c>
      <c r="CL40" s="264"/>
      <c r="CM40" s="149">
        <v>8</v>
      </c>
      <c r="CN40" s="149">
        <v>3</v>
      </c>
      <c r="CO40" s="149">
        <v>4</v>
      </c>
      <c r="CP40" s="149">
        <v>5</v>
      </c>
      <c r="CQ40" s="149">
        <v>6</v>
      </c>
      <c r="CR40" s="264">
        <v>7</v>
      </c>
      <c r="CS40" s="264"/>
      <c r="CT40" s="149">
        <v>8</v>
      </c>
      <c r="CU40" s="149">
        <v>3</v>
      </c>
      <c r="CV40" s="149">
        <v>4</v>
      </c>
      <c r="CW40" s="149">
        <v>5</v>
      </c>
      <c r="CX40" s="149">
        <v>6</v>
      </c>
      <c r="CY40" s="264">
        <v>7</v>
      </c>
      <c r="CZ40" s="264"/>
      <c r="DA40" s="149">
        <v>8</v>
      </c>
      <c r="DB40" s="149">
        <v>3</v>
      </c>
      <c r="DC40" s="149">
        <v>4</v>
      </c>
      <c r="DD40" s="149">
        <v>5</v>
      </c>
      <c r="DE40" s="149">
        <v>6</v>
      </c>
      <c r="DF40" s="264">
        <v>7</v>
      </c>
      <c r="DG40" s="264"/>
      <c r="DH40" s="149">
        <v>8</v>
      </c>
      <c r="DI40" s="149">
        <v>3</v>
      </c>
      <c r="DJ40" s="149">
        <v>4</v>
      </c>
      <c r="DK40" s="149">
        <v>5</v>
      </c>
      <c r="DL40" s="149">
        <v>6</v>
      </c>
      <c r="DM40" s="264">
        <v>7</v>
      </c>
      <c r="DN40" s="264"/>
      <c r="DO40" s="149">
        <v>8</v>
      </c>
      <c r="DP40" s="149">
        <v>3</v>
      </c>
      <c r="DQ40" s="149">
        <v>4</v>
      </c>
      <c r="DR40" s="149">
        <v>5</v>
      </c>
      <c r="DS40" s="149">
        <v>6</v>
      </c>
      <c r="DT40" s="264">
        <v>7</v>
      </c>
      <c r="DU40" s="264"/>
      <c r="DV40" s="149">
        <v>8</v>
      </c>
      <c r="DW40" s="149">
        <v>3</v>
      </c>
      <c r="DX40" s="149">
        <v>4</v>
      </c>
      <c r="DY40" s="149">
        <v>5</v>
      </c>
      <c r="DZ40" s="149">
        <v>6</v>
      </c>
      <c r="EA40" s="264">
        <v>7</v>
      </c>
      <c r="EB40" s="264"/>
      <c r="EC40" s="149">
        <v>8</v>
      </c>
      <c r="ED40" s="149">
        <v>3</v>
      </c>
      <c r="EE40" s="149">
        <v>4</v>
      </c>
      <c r="EF40" s="149">
        <v>5</v>
      </c>
      <c r="EG40" s="149">
        <v>6</v>
      </c>
      <c r="EH40" s="264">
        <v>7</v>
      </c>
      <c r="EI40" s="264"/>
      <c r="EJ40" s="149">
        <v>8</v>
      </c>
      <c r="EK40" s="149">
        <v>3</v>
      </c>
      <c r="EL40" s="149">
        <v>4</v>
      </c>
      <c r="EM40" s="149">
        <v>5</v>
      </c>
      <c r="EN40" s="149">
        <v>6</v>
      </c>
      <c r="EO40" s="264">
        <v>7</v>
      </c>
      <c r="EP40" s="264"/>
      <c r="EQ40" s="149">
        <v>8</v>
      </c>
      <c r="ER40" s="149">
        <v>3</v>
      </c>
      <c r="ES40" s="149">
        <v>4</v>
      </c>
      <c r="ET40" s="149">
        <v>5</v>
      </c>
      <c r="EU40" s="149">
        <v>6</v>
      </c>
      <c r="EV40" s="264">
        <v>7</v>
      </c>
      <c r="EW40" s="264"/>
      <c r="EX40" s="149">
        <v>8</v>
      </c>
      <c r="EY40" s="149">
        <v>3</v>
      </c>
      <c r="EZ40" s="149">
        <v>4</v>
      </c>
      <c r="FA40" s="149">
        <v>5</v>
      </c>
      <c r="FB40" s="149">
        <v>6</v>
      </c>
      <c r="FC40" s="264">
        <v>7</v>
      </c>
      <c r="FD40" s="264"/>
      <c r="FE40" s="149">
        <v>8</v>
      </c>
      <c r="FF40" s="149">
        <v>3</v>
      </c>
      <c r="FG40" s="149">
        <v>4</v>
      </c>
      <c r="FH40" s="149">
        <v>5</v>
      </c>
      <c r="FI40" s="149">
        <v>6</v>
      </c>
      <c r="FJ40" s="264">
        <v>7</v>
      </c>
      <c r="FK40" s="264"/>
      <c r="FL40" s="149">
        <v>8</v>
      </c>
      <c r="FM40" s="149">
        <v>3</v>
      </c>
      <c r="FN40" s="149">
        <v>4</v>
      </c>
      <c r="FO40" s="149">
        <v>5</v>
      </c>
      <c r="FP40" s="149">
        <v>6</v>
      </c>
      <c r="FQ40" s="264">
        <v>7</v>
      </c>
      <c r="FR40" s="264"/>
      <c r="FS40" s="149">
        <v>8</v>
      </c>
      <c r="FT40" s="149">
        <v>3</v>
      </c>
      <c r="FU40" s="149">
        <v>4</v>
      </c>
      <c r="FV40" s="149">
        <v>5</v>
      </c>
      <c r="FW40" s="149">
        <v>6</v>
      </c>
      <c r="FX40" s="264">
        <v>7</v>
      </c>
      <c r="FY40" s="264"/>
      <c r="FZ40" s="149">
        <v>8</v>
      </c>
      <c r="GA40" s="149">
        <v>3</v>
      </c>
      <c r="GB40" s="149">
        <v>4</v>
      </c>
      <c r="GC40" s="149">
        <v>5</v>
      </c>
      <c r="GD40" s="149">
        <v>6</v>
      </c>
      <c r="GE40" s="264">
        <v>7</v>
      </c>
      <c r="GF40" s="264"/>
      <c r="GG40" s="149">
        <v>8</v>
      </c>
      <c r="GH40" s="149">
        <v>3</v>
      </c>
      <c r="GI40" s="149">
        <v>4</v>
      </c>
      <c r="GJ40" s="149">
        <v>5</v>
      </c>
      <c r="GK40" s="149">
        <v>6</v>
      </c>
      <c r="GL40" s="264">
        <v>7</v>
      </c>
      <c r="GM40" s="264"/>
      <c r="GN40" s="149">
        <v>8</v>
      </c>
      <c r="GO40" s="149">
        <v>3</v>
      </c>
      <c r="GP40" s="149">
        <v>4</v>
      </c>
      <c r="GQ40" s="149">
        <v>5</v>
      </c>
      <c r="GR40" s="149">
        <v>6</v>
      </c>
      <c r="GS40" s="264">
        <v>7</v>
      </c>
      <c r="GT40" s="264"/>
      <c r="GU40" s="149">
        <v>8</v>
      </c>
      <c r="GV40" s="149">
        <v>3</v>
      </c>
      <c r="GW40" s="149">
        <v>4</v>
      </c>
      <c r="GX40" s="149">
        <v>5</v>
      </c>
      <c r="GY40" s="149">
        <v>6</v>
      </c>
      <c r="GZ40" s="264">
        <v>7</v>
      </c>
      <c r="HA40" s="264"/>
      <c r="HB40" s="149">
        <v>8</v>
      </c>
      <c r="HC40" s="149">
        <v>3</v>
      </c>
      <c r="HD40" s="149">
        <v>4</v>
      </c>
      <c r="HE40" s="149">
        <v>5</v>
      </c>
      <c r="HF40" s="149">
        <v>6</v>
      </c>
      <c r="HG40" s="264">
        <v>7</v>
      </c>
      <c r="HH40" s="264"/>
      <c r="HI40" s="149">
        <v>8</v>
      </c>
      <c r="HJ40" s="149">
        <v>3</v>
      </c>
      <c r="HK40" s="149">
        <v>4</v>
      </c>
      <c r="HL40" s="149">
        <v>5</v>
      </c>
      <c r="HM40" s="149">
        <v>6</v>
      </c>
      <c r="HN40" s="264">
        <v>7</v>
      </c>
      <c r="HO40" s="264"/>
      <c r="HP40" s="149">
        <v>8</v>
      </c>
      <c r="HQ40" s="149">
        <v>3</v>
      </c>
      <c r="HR40" s="149">
        <v>4</v>
      </c>
      <c r="HS40" s="149">
        <v>5</v>
      </c>
      <c r="HT40" s="149">
        <v>6</v>
      </c>
      <c r="HU40" s="264">
        <v>7</v>
      </c>
      <c r="HV40" s="264"/>
      <c r="HW40" s="149">
        <v>8</v>
      </c>
      <c r="HX40" s="149">
        <v>3</v>
      </c>
      <c r="HY40" s="149">
        <v>4</v>
      </c>
      <c r="HZ40" s="149">
        <v>5</v>
      </c>
      <c r="IA40" s="149">
        <v>6</v>
      </c>
      <c r="IB40" s="264">
        <v>7</v>
      </c>
      <c r="IC40" s="264"/>
      <c r="ID40" s="149">
        <v>8</v>
      </c>
      <c r="IE40" s="149">
        <v>3</v>
      </c>
      <c r="IF40" s="149">
        <v>4</v>
      </c>
      <c r="IG40" s="149">
        <v>5</v>
      </c>
      <c r="IH40" s="149">
        <v>6</v>
      </c>
      <c r="II40" s="264">
        <v>7</v>
      </c>
      <c r="IJ40" s="264"/>
      <c r="IK40" s="149">
        <v>8</v>
      </c>
      <c r="IL40" s="149">
        <v>3</v>
      </c>
      <c r="IM40" s="149">
        <v>4</v>
      </c>
      <c r="IN40" s="149">
        <v>5</v>
      </c>
      <c r="IO40" s="149">
        <v>6</v>
      </c>
      <c r="IP40" s="264">
        <v>7</v>
      </c>
      <c r="IQ40" s="264"/>
      <c r="IR40" s="149">
        <v>8</v>
      </c>
      <c r="IS40" s="127">
        <v>14</v>
      </c>
      <c r="IT40" s="163"/>
      <c r="IU40" s="163"/>
      <c r="IV40" s="163"/>
      <c r="IW40" s="163"/>
      <c r="IX40" s="163"/>
    </row>
    <row r="41" spans="1:258" ht="23.25" customHeight="1">
      <c r="A41" s="141" t="s">
        <v>39</v>
      </c>
      <c r="B41" s="141"/>
      <c r="C41" s="141"/>
      <c r="D41" s="141"/>
      <c r="E41" s="244">
        <v>1</v>
      </c>
      <c r="F41" s="141"/>
      <c r="G41" s="141"/>
      <c r="H41" s="141"/>
      <c r="I41" s="141"/>
      <c r="J41" s="141"/>
      <c r="K41" s="141"/>
      <c r="L41" s="142"/>
      <c r="M41" s="124"/>
      <c r="N41" s="124"/>
      <c r="O41" s="124"/>
      <c r="P41" s="85"/>
      <c r="Q41" s="159"/>
      <c r="R41" s="111"/>
      <c r="S41" s="154">
        <v>1</v>
      </c>
      <c r="T41" s="91" t="s">
        <v>19</v>
      </c>
      <c r="U41" s="99"/>
      <c r="V41" s="247"/>
      <c r="W41" s="248"/>
      <c r="X41" s="248"/>
      <c r="Y41" s="248"/>
      <c r="Z41" s="248"/>
      <c r="AA41" s="248"/>
      <c r="AB41" s="249"/>
      <c r="AC41" s="247" t="s">
        <v>138</v>
      </c>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8"/>
      <c r="BQ41" s="248"/>
      <c r="BR41" s="248"/>
      <c r="BS41" s="248"/>
      <c r="BT41" s="248"/>
      <c r="BU41" s="248"/>
      <c r="BV41" s="248"/>
      <c r="BW41" s="248"/>
      <c r="BX41" s="248"/>
      <c r="BY41" s="248"/>
      <c r="BZ41" s="248"/>
      <c r="CA41" s="248"/>
      <c r="CB41" s="248"/>
      <c r="CC41" s="248"/>
      <c r="CD41" s="248"/>
      <c r="CE41" s="248"/>
      <c r="CF41" s="248"/>
      <c r="CG41" s="248"/>
      <c r="CH41" s="248"/>
      <c r="CI41" s="248"/>
      <c r="CJ41" s="248"/>
      <c r="CK41" s="248"/>
      <c r="CL41" s="248"/>
      <c r="CM41" s="248"/>
      <c r="CN41" s="248"/>
      <c r="CO41" s="248"/>
      <c r="CP41" s="248"/>
      <c r="CQ41" s="248"/>
      <c r="CR41" s="248"/>
      <c r="CS41" s="248"/>
      <c r="CT41" s="248"/>
      <c r="CU41" s="248"/>
      <c r="CV41" s="248"/>
      <c r="CW41" s="248"/>
      <c r="CX41" s="248"/>
      <c r="CY41" s="248"/>
      <c r="CZ41" s="248"/>
      <c r="DA41" s="248"/>
      <c r="DB41" s="248"/>
      <c r="DC41" s="248"/>
      <c r="DD41" s="248"/>
      <c r="DE41" s="248"/>
      <c r="DF41" s="248"/>
      <c r="DG41" s="248"/>
      <c r="DH41" s="248"/>
      <c r="DI41" s="248"/>
      <c r="DJ41" s="248"/>
      <c r="DK41" s="248"/>
      <c r="DL41" s="248"/>
      <c r="DM41" s="248"/>
      <c r="DN41" s="248"/>
      <c r="DO41" s="248"/>
      <c r="DP41" s="248"/>
      <c r="DQ41" s="248"/>
      <c r="DR41" s="248"/>
      <c r="DS41" s="248"/>
      <c r="DT41" s="248"/>
      <c r="DU41" s="248"/>
      <c r="DV41" s="248"/>
      <c r="DW41" s="248"/>
      <c r="DX41" s="248"/>
      <c r="DY41" s="248"/>
      <c r="DZ41" s="248"/>
      <c r="EA41" s="248"/>
      <c r="EB41" s="248"/>
      <c r="EC41" s="248"/>
      <c r="ED41" s="248"/>
      <c r="EE41" s="248"/>
      <c r="EF41" s="248"/>
      <c r="EG41" s="248"/>
      <c r="EH41" s="248"/>
      <c r="EI41" s="248"/>
      <c r="EJ41" s="248"/>
      <c r="EK41" s="248"/>
      <c r="EL41" s="248"/>
      <c r="EM41" s="248"/>
      <c r="EN41" s="248"/>
      <c r="EO41" s="248"/>
      <c r="EP41" s="248"/>
      <c r="EQ41" s="248"/>
      <c r="ER41" s="248"/>
      <c r="ES41" s="248"/>
      <c r="ET41" s="248"/>
      <c r="EU41" s="248"/>
      <c r="EV41" s="248"/>
      <c r="EW41" s="248"/>
      <c r="EX41" s="248"/>
      <c r="EY41" s="248"/>
      <c r="EZ41" s="248"/>
      <c r="FA41" s="248"/>
      <c r="FB41" s="248"/>
      <c r="FC41" s="248"/>
      <c r="FD41" s="248"/>
      <c r="FE41" s="248"/>
      <c r="FF41" s="248"/>
      <c r="FG41" s="248"/>
      <c r="FH41" s="248"/>
      <c r="FI41" s="248"/>
      <c r="FJ41" s="248"/>
      <c r="FK41" s="248"/>
      <c r="FL41" s="248"/>
      <c r="FM41" s="248"/>
      <c r="FN41" s="248"/>
      <c r="FO41" s="248"/>
      <c r="FP41" s="248"/>
      <c r="FQ41" s="248"/>
      <c r="FR41" s="248"/>
      <c r="FS41" s="248"/>
      <c r="FT41" s="248"/>
      <c r="FU41" s="248"/>
      <c r="FV41" s="248"/>
      <c r="FW41" s="248"/>
      <c r="FX41" s="248"/>
      <c r="FY41" s="248"/>
      <c r="FZ41" s="248"/>
      <c r="GA41" s="248"/>
      <c r="GB41" s="248"/>
      <c r="GC41" s="248"/>
      <c r="GD41" s="248"/>
      <c r="GE41" s="248"/>
      <c r="GF41" s="248"/>
      <c r="GG41" s="248"/>
      <c r="GH41" s="248"/>
      <c r="GI41" s="248"/>
      <c r="GJ41" s="248"/>
      <c r="GK41" s="248"/>
      <c r="GL41" s="248"/>
      <c r="GM41" s="248"/>
      <c r="GN41" s="248"/>
      <c r="GO41" s="248"/>
      <c r="GP41" s="248"/>
      <c r="GQ41" s="248"/>
      <c r="GR41" s="248"/>
      <c r="GS41" s="248"/>
      <c r="GT41" s="248"/>
      <c r="GU41" s="248"/>
      <c r="GV41" s="248"/>
      <c r="GW41" s="248"/>
      <c r="GX41" s="248"/>
      <c r="GY41" s="248"/>
      <c r="GZ41" s="248"/>
      <c r="HA41" s="248"/>
      <c r="HB41" s="248"/>
      <c r="HC41" s="248"/>
      <c r="HD41" s="248"/>
      <c r="HE41" s="248"/>
      <c r="HF41" s="248"/>
      <c r="HG41" s="248"/>
      <c r="HH41" s="248"/>
      <c r="HI41" s="248"/>
      <c r="HJ41" s="248"/>
      <c r="HK41" s="248"/>
      <c r="HL41" s="248"/>
      <c r="HM41" s="248"/>
      <c r="HN41" s="248"/>
      <c r="HO41" s="248"/>
      <c r="HP41" s="248"/>
      <c r="HQ41" s="248"/>
      <c r="HR41" s="248"/>
      <c r="HS41" s="248"/>
      <c r="HT41" s="248"/>
      <c r="HU41" s="248"/>
      <c r="HV41" s="248"/>
      <c r="HW41" s="248"/>
      <c r="HX41" s="248"/>
      <c r="HY41" s="248"/>
      <c r="HZ41" s="248"/>
      <c r="IA41" s="248"/>
      <c r="IB41" s="248"/>
      <c r="IC41" s="248"/>
      <c r="ID41" s="248"/>
      <c r="IE41" s="248"/>
      <c r="IF41" s="248"/>
      <c r="IG41" s="248"/>
      <c r="IH41" s="248"/>
      <c r="II41" s="248"/>
      <c r="IJ41" s="248"/>
      <c r="IK41" s="248"/>
      <c r="IL41" s="248"/>
      <c r="IM41" s="248"/>
      <c r="IN41" s="248"/>
      <c r="IO41" s="248"/>
      <c r="IP41" s="248"/>
      <c r="IQ41" s="248"/>
      <c r="IR41" s="248"/>
      <c r="IS41" s="249"/>
      <c r="IT41" s="155"/>
      <c r="IU41" s="161"/>
      <c r="IV41" s="161" t="s">
        <v>19</v>
      </c>
      <c r="IW41" s="161"/>
      <c r="IX41" s="161"/>
    </row>
    <row r="42" spans="1:258" ht="23.25" customHeight="1">
      <c r="A42" s="141" t="s">
        <v>39</v>
      </c>
      <c r="B42" s="141" t="s">
        <v>111</v>
      </c>
      <c r="C42" s="141"/>
      <c r="D42" s="141"/>
      <c r="E42" s="245"/>
      <c r="F42" s="244">
        <v>1</v>
      </c>
      <c r="G42" s="141"/>
      <c r="H42" s="141"/>
      <c r="I42" s="141"/>
      <c r="J42" s="141"/>
      <c r="K42" s="141"/>
      <c r="L42" s="142"/>
      <c r="M42" s="124"/>
      <c r="N42" s="124"/>
      <c r="O42" s="124"/>
      <c r="P42" s="86"/>
      <c r="Q42" s="108"/>
      <c r="R42" s="109"/>
      <c r="S42" s="154" t="s">
        <v>139</v>
      </c>
      <c r="T42" s="102" t="s">
        <v>66</v>
      </c>
      <c r="U42" s="99"/>
      <c r="V42" s="247"/>
      <c r="W42" s="248"/>
      <c r="X42" s="248"/>
      <c r="Y42" s="248"/>
      <c r="Z42" s="248"/>
      <c r="AA42" s="248"/>
      <c r="AB42" s="249"/>
      <c r="AC42" s="247" t="s">
        <v>127</v>
      </c>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8"/>
      <c r="BN42" s="248"/>
      <c r="BO42" s="248"/>
      <c r="BP42" s="248"/>
      <c r="BQ42" s="248"/>
      <c r="BR42" s="248"/>
      <c r="BS42" s="248"/>
      <c r="BT42" s="248"/>
      <c r="BU42" s="248"/>
      <c r="BV42" s="248"/>
      <c r="BW42" s="248"/>
      <c r="BX42" s="248"/>
      <c r="BY42" s="248"/>
      <c r="BZ42" s="248"/>
      <c r="CA42" s="248"/>
      <c r="CB42" s="248"/>
      <c r="CC42" s="248"/>
      <c r="CD42" s="248"/>
      <c r="CE42" s="248"/>
      <c r="CF42" s="248"/>
      <c r="CG42" s="248"/>
      <c r="CH42" s="248"/>
      <c r="CI42" s="248"/>
      <c r="CJ42" s="248"/>
      <c r="CK42" s="248"/>
      <c r="CL42" s="248"/>
      <c r="CM42" s="248"/>
      <c r="CN42" s="248"/>
      <c r="CO42" s="248"/>
      <c r="CP42" s="248"/>
      <c r="CQ42" s="248"/>
      <c r="CR42" s="248"/>
      <c r="CS42" s="248"/>
      <c r="CT42" s="248"/>
      <c r="CU42" s="248"/>
      <c r="CV42" s="248"/>
      <c r="CW42" s="248"/>
      <c r="CX42" s="248"/>
      <c r="CY42" s="248"/>
      <c r="CZ42" s="248"/>
      <c r="DA42" s="248"/>
      <c r="DB42" s="248"/>
      <c r="DC42" s="248"/>
      <c r="DD42" s="248"/>
      <c r="DE42" s="248"/>
      <c r="DF42" s="248"/>
      <c r="DG42" s="248"/>
      <c r="DH42" s="248"/>
      <c r="DI42" s="248"/>
      <c r="DJ42" s="248"/>
      <c r="DK42" s="248"/>
      <c r="DL42" s="248"/>
      <c r="DM42" s="248"/>
      <c r="DN42" s="248"/>
      <c r="DO42" s="248"/>
      <c r="DP42" s="248"/>
      <c r="DQ42" s="248"/>
      <c r="DR42" s="248"/>
      <c r="DS42" s="248"/>
      <c r="DT42" s="248"/>
      <c r="DU42" s="248"/>
      <c r="DV42" s="248"/>
      <c r="DW42" s="248"/>
      <c r="DX42" s="248"/>
      <c r="DY42" s="248"/>
      <c r="DZ42" s="248"/>
      <c r="EA42" s="248"/>
      <c r="EB42" s="248"/>
      <c r="EC42" s="248"/>
      <c r="ED42" s="248"/>
      <c r="EE42" s="248"/>
      <c r="EF42" s="248"/>
      <c r="EG42" s="248"/>
      <c r="EH42" s="248"/>
      <c r="EI42" s="248"/>
      <c r="EJ42" s="248"/>
      <c r="EK42" s="248"/>
      <c r="EL42" s="248"/>
      <c r="EM42" s="248"/>
      <c r="EN42" s="248"/>
      <c r="EO42" s="248"/>
      <c r="EP42" s="248"/>
      <c r="EQ42" s="248"/>
      <c r="ER42" s="248"/>
      <c r="ES42" s="248"/>
      <c r="ET42" s="248"/>
      <c r="EU42" s="248"/>
      <c r="EV42" s="248"/>
      <c r="EW42" s="248"/>
      <c r="EX42" s="248"/>
      <c r="EY42" s="248"/>
      <c r="EZ42" s="248"/>
      <c r="FA42" s="248"/>
      <c r="FB42" s="248"/>
      <c r="FC42" s="248"/>
      <c r="FD42" s="248"/>
      <c r="FE42" s="248"/>
      <c r="FF42" s="248"/>
      <c r="FG42" s="248"/>
      <c r="FH42" s="248"/>
      <c r="FI42" s="248"/>
      <c r="FJ42" s="248"/>
      <c r="FK42" s="248"/>
      <c r="FL42" s="248"/>
      <c r="FM42" s="248"/>
      <c r="FN42" s="248"/>
      <c r="FO42" s="248"/>
      <c r="FP42" s="248"/>
      <c r="FQ42" s="248"/>
      <c r="FR42" s="248"/>
      <c r="FS42" s="248"/>
      <c r="FT42" s="248"/>
      <c r="FU42" s="248"/>
      <c r="FV42" s="248"/>
      <c r="FW42" s="248"/>
      <c r="FX42" s="248"/>
      <c r="FY42" s="248"/>
      <c r="FZ42" s="248"/>
      <c r="GA42" s="248"/>
      <c r="GB42" s="248"/>
      <c r="GC42" s="248"/>
      <c r="GD42" s="248"/>
      <c r="GE42" s="248"/>
      <c r="GF42" s="248"/>
      <c r="GG42" s="248"/>
      <c r="GH42" s="248"/>
      <c r="GI42" s="248"/>
      <c r="GJ42" s="248"/>
      <c r="GK42" s="248"/>
      <c r="GL42" s="248"/>
      <c r="GM42" s="248"/>
      <c r="GN42" s="248"/>
      <c r="GO42" s="248"/>
      <c r="GP42" s="248"/>
      <c r="GQ42" s="248"/>
      <c r="GR42" s="248"/>
      <c r="GS42" s="248"/>
      <c r="GT42" s="248"/>
      <c r="GU42" s="248"/>
      <c r="GV42" s="248"/>
      <c r="GW42" s="248"/>
      <c r="GX42" s="248"/>
      <c r="GY42" s="248"/>
      <c r="GZ42" s="248"/>
      <c r="HA42" s="248"/>
      <c r="HB42" s="248"/>
      <c r="HC42" s="248"/>
      <c r="HD42" s="248"/>
      <c r="HE42" s="248"/>
      <c r="HF42" s="248"/>
      <c r="HG42" s="248"/>
      <c r="HH42" s="248"/>
      <c r="HI42" s="248"/>
      <c r="HJ42" s="248"/>
      <c r="HK42" s="248"/>
      <c r="HL42" s="248"/>
      <c r="HM42" s="248"/>
      <c r="HN42" s="248"/>
      <c r="HO42" s="248"/>
      <c r="HP42" s="248"/>
      <c r="HQ42" s="248"/>
      <c r="HR42" s="248"/>
      <c r="HS42" s="248"/>
      <c r="HT42" s="248"/>
      <c r="HU42" s="248"/>
      <c r="HV42" s="248"/>
      <c r="HW42" s="248"/>
      <c r="HX42" s="248"/>
      <c r="HY42" s="248"/>
      <c r="HZ42" s="248"/>
      <c r="IA42" s="248"/>
      <c r="IB42" s="248"/>
      <c r="IC42" s="248"/>
      <c r="ID42" s="248"/>
      <c r="IE42" s="248"/>
      <c r="IF42" s="248"/>
      <c r="IG42" s="248"/>
      <c r="IH42" s="248"/>
      <c r="II42" s="248"/>
      <c r="IJ42" s="248"/>
      <c r="IK42" s="248"/>
      <c r="IL42" s="248"/>
      <c r="IM42" s="248"/>
      <c r="IN42" s="248"/>
      <c r="IO42" s="248"/>
      <c r="IP42" s="248"/>
      <c r="IQ42" s="248"/>
      <c r="IR42" s="248"/>
      <c r="IS42" s="249"/>
      <c r="IT42" s="155"/>
      <c r="IU42" s="161"/>
      <c r="IV42" s="161" t="s">
        <v>66</v>
      </c>
      <c r="IW42" s="161"/>
      <c r="IX42" s="161"/>
    </row>
    <row r="43" spans="1:258" ht="23.25" customHeight="1">
      <c r="A43" s="141" t="s">
        <v>39</v>
      </c>
      <c r="B43" s="141" t="s">
        <v>111</v>
      </c>
      <c r="C43" s="141" t="s">
        <v>112</v>
      </c>
      <c r="D43" s="141"/>
      <c r="E43" s="245"/>
      <c r="F43" s="245"/>
      <c r="G43" s="244">
        <v>1</v>
      </c>
      <c r="H43" s="141"/>
      <c r="I43" s="141"/>
      <c r="J43" s="141"/>
      <c r="K43" s="141"/>
      <c r="L43" s="142"/>
      <c r="M43" s="124"/>
      <c r="N43" s="124"/>
      <c r="O43" s="124"/>
      <c r="P43" s="110"/>
      <c r="Q43" s="108"/>
      <c r="R43" s="109"/>
      <c r="S43" s="154" t="s">
        <v>140</v>
      </c>
      <c r="T43" s="103" t="s">
        <v>67</v>
      </c>
      <c r="U43" s="99"/>
      <c r="V43" s="247"/>
      <c r="W43" s="248"/>
      <c r="X43" s="248"/>
      <c r="Y43" s="248"/>
      <c r="Z43" s="248"/>
      <c r="AA43" s="248"/>
      <c r="AB43" s="249"/>
      <c r="AC43" s="247" t="s">
        <v>127</v>
      </c>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8"/>
      <c r="BQ43" s="248"/>
      <c r="BR43" s="248"/>
      <c r="BS43" s="248"/>
      <c r="BT43" s="248"/>
      <c r="BU43" s="248"/>
      <c r="BV43" s="248"/>
      <c r="BW43" s="248"/>
      <c r="BX43" s="248"/>
      <c r="BY43" s="248"/>
      <c r="BZ43" s="248"/>
      <c r="CA43" s="248"/>
      <c r="CB43" s="248"/>
      <c r="CC43" s="248"/>
      <c r="CD43" s="248"/>
      <c r="CE43" s="248"/>
      <c r="CF43" s="248"/>
      <c r="CG43" s="248"/>
      <c r="CH43" s="248"/>
      <c r="CI43" s="248"/>
      <c r="CJ43" s="248"/>
      <c r="CK43" s="248"/>
      <c r="CL43" s="248"/>
      <c r="CM43" s="248"/>
      <c r="CN43" s="248"/>
      <c r="CO43" s="248"/>
      <c r="CP43" s="248"/>
      <c r="CQ43" s="248"/>
      <c r="CR43" s="248"/>
      <c r="CS43" s="248"/>
      <c r="CT43" s="248"/>
      <c r="CU43" s="248"/>
      <c r="CV43" s="248"/>
      <c r="CW43" s="248"/>
      <c r="CX43" s="248"/>
      <c r="CY43" s="248"/>
      <c r="CZ43" s="248"/>
      <c r="DA43" s="248"/>
      <c r="DB43" s="248"/>
      <c r="DC43" s="248"/>
      <c r="DD43" s="248"/>
      <c r="DE43" s="248"/>
      <c r="DF43" s="248"/>
      <c r="DG43" s="248"/>
      <c r="DH43" s="248"/>
      <c r="DI43" s="248"/>
      <c r="DJ43" s="248"/>
      <c r="DK43" s="248"/>
      <c r="DL43" s="248"/>
      <c r="DM43" s="248"/>
      <c r="DN43" s="248"/>
      <c r="DO43" s="248"/>
      <c r="DP43" s="248"/>
      <c r="DQ43" s="248"/>
      <c r="DR43" s="248"/>
      <c r="DS43" s="248"/>
      <c r="DT43" s="248"/>
      <c r="DU43" s="248"/>
      <c r="DV43" s="248"/>
      <c r="DW43" s="248"/>
      <c r="DX43" s="248"/>
      <c r="DY43" s="248"/>
      <c r="DZ43" s="248"/>
      <c r="EA43" s="248"/>
      <c r="EB43" s="248"/>
      <c r="EC43" s="248"/>
      <c r="ED43" s="248"/>
      <c r="EE43" s="248"/>
      <c r="EF43" s="248"/>
      <c r="EG43" s="248"/>
      <c r="EH43" s="248"/>
      <c r="EI43" s="248"/>
      <c r="EJ43" s="248"/>
      <c r="EK43" s="248"/>
      <c r="EL43" s="248"/>
      <c r="EM43" s="248"/>
      <c r="EN43" s="248"/>
      <c r="EO43" s="248"/>
      <c r="EP43" s="248"/>
      <c r="EQ43" s="248"/>
      <c r="ER43" s="248"/>
      <c r="ES43" s="248"/>
      <c r="ET43" s="248"/>
      <c r="EU43" s="248"/>
      <c r="EV43" s="248"/>
      <c r="EW43" s="248"/>
      <c r="EX43" s="248"/>
      <c r="EY43" s="248"/>
      <c r="EZ43" s="248"/>
      <c r="FA43" s="248"/>
      <c r="FB43" s="248"/>
      <c r="FC43" s="248"/>
      <c r="FD43" s="248"/>
      <c r="FE43" s="248"/>
      <c r="FF43" s="248"/>
      <c r="FG43" s="248"/>
      <c r="FH43" s="248"/>
      <c r="FI43" s="248"/>
      <c r="FJ43" s="248"/>
      <c r="FK43" s="248"/>
      <c r="FL43" s="248"/>
      <c r="FM43" s="248"/>
      <c r="FN43" s="248"/>
      <c r="FO43" s="248"/>
      <c r="FP43" s="248"/>
      <c r="FQ43" s="248"/>
      <c r="FR43" s="248"/>
      <c r="FS43" s="248"/>
      <c r="FT43" s="248"/>
      <c r="FU43" s="248"/>
      <c r="FV43" s="248"/>
      <c r="FW43" s="248"/>
      <c r="FX43" s="248"/>
      <c r="FY43" s="248"/>
      <c r="FZ43" s="248"/>
      <c r="GA43" s="248"/>
      <c r="GB43" s="248"/>
      <c r="GC43" s="248"/>
      <c r="GD43" s="248"/>
      <c r="GE43" s="248"/>
      <c r="GF43" s="248"/>
      <c r="GG43" s="248"/>
      <c r="GH43" s="248"/>
      <c r="GI43" s="248"/>
      <c r="GJ43" s="248"/>
      <c r="GK43" s="248"/>
      <c r="GL43" s="248"/>
      <c r="GM43" s="248"/>
      <c r="GN43" s="248"/>
      <c r="GO43" s="248"/>
      <c r="GP43" s="248"/>
      <c r="GQ43" s="248"/>
      <c r="GR43" s="248"/>
      <c r="GS43" s="248"/>
      <c r="GT43" s="248"/>
      <c r="GU43" s="248"/>
      <c r="GV43" s="248"/>
      <c r="GW43" s="248"/>
      <c r="GX43" s="248"/>
      <c r="GY43" s="248"/>
      <c r="GZ43" s="248"/>
      <c r="HA43" s="248"/>
      <c r="HB43" s="248"/>
      <c r="HC43" s="248"/>
      <c r="HD43" s="248"/>
      <c r="HE43" s="248"/>
      <c r="HF43" s="248"/>
      <c r="HG43" s="248"/>
      <c r="HH43" s="248"/>
      <c r="HI43" s="248"/>
      <c r="HJ43" s="248"/>
      <c r="HK43" s="248"/>
      <c r="HL43" s="248"/>
      <c r="HM43" s="248"/>
      <c r="HN43" s="248"/>
      <c r="HO43" s="248"/>
      <c r="HP43" s="248"/>
      <c r="HQ43" s="248"/>
      <c r="HR43" s="248"/>
      <c r="HS43" s="248"/>
      <c r="HT43" s="248"/>
      <c r="HU43" s="248"/>
      <c r="HV43" s="248"/>
      <c r="HW43" s="248"/>
      <c r="HX43" s="248"/>
      <c r="HY43" s="248"/>
      <c r="HZ43" s="248"/>
      <c r="IA43" s="248"/>
      <c r="IB43" s="248"/>
      <c r="IC43" s="248"/>
      <c r="ID43" s="248"/>
      <c r="IE43" s="248"/>
      <c r="IF43" s="248"/>
      <c r="IG43" s="248"/>
      <c r="IH43" s="248"/>
      <c r="II43" s="248"/>
      <c r="IJ43" s="248"/>
      <c r="IK43" s="248"/>
      <c r="IL43" s="248"/>
      <c r="IM43" s="248"/>
      <c r="IN43" s="248"/>
      <c r="IO43" s="248"/>
      <c r="IP43" s="248"/>
      <c r="IQ43" s="248"/>
      <c r="IR43" s="248"/>
      <c r="IS43" s="249"/>
      <c r="IT43" s="155"/>
      <c r="IU43" s="161"/>
      <c r="IV43" s="161" t="s">
        <v>67</v>
      </c>
      <c r="IW43" s="161"/>
      <c r="IX43" s="161"/>
    </row>
    <row r="44" spans="1:258" ht="23.25" customHeight="1">
      <c r="A44" s="141" t="s">
        <v>39</v>
      </c>
      <c r="B44" s="141" t="s">
        <v>111</v>
      </c>
      <c r="C44" s="141" t="s">
        <v>112</v>
      </c>
      <c r="D44" s="141" t="s">
        <v>113</v>
      </c>
      <c r="E44" s="245"/>
      <c r="F44" s="245"/>
      <c r="G44" s="245"/>
      <c r="H44" s="244"/>
      <c r="I44" s="255" t="s">
        <v>141</v>
      </c>
      <c r="J44" s="141"/>
      <c r="K44" s="141"/>
      <c r="L44" s="142"/>
      <c r="M44" s="155"/>
      <c r="N44" s="155"/>
      <c r="O44" s="155"/>
      <c r="P44" s="236">
        <v>1</v>
      </c>
      <c r="Q44" s="150"/>
      <c r="R44" s="112"/>
      <c r="S44" s="154" t="s">
        <v>141</v>
      </c>
      <c r="T44" s="96" t="s">
        <v>68</v>
      </c>
      <c r="U44" s="99"/>
      <c r="V44" s="258"/>
      <c r="W44" s="259"/>
      <c r="X44" s="259"/>
      <c r="Y44" s="259"/>
      <c r="Z44" s="259"/>
      <c r="AA44" s="259"/>
      <c r="AB44" s="260"/>
      <c r="AC44" s="261"/>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2"/>
      <c r="BR44" s="262"/>
      <c r="BS44" s="262"/>
      <c r="BT44" s="262"/>
      <c r="BU44" s="262"/>
      <c r="BV44" s="262"/>
      <c r="BW44" s="262"/>
      <c r="BX44" s="262"/>
      <c r="BY44" s="262"/>
      <c r="BZ44" s="262"/>
      <c r="CA44" s="262"/>
      <c r="CB44" s="262"/>
      <c r="CC44" s="262"/>
      <c r="CD44" s="262"/>
      <c r="CE44" s="262"/>
      <c r="CF44" s="262"/>
      <c r="CG44" s="262"/>
      <c r="CH44" s="262"/>
      <c r="CI44" s="262"/>
      <c r="CJ44" s="262"/>
      <c r="CK44" s="262"/>
      <c r="CL44" s="262"/>
      <c r="CM44" s="262"/>
      <c r="CN44" s="262"/>
      <c r="CO44" s="262"/>
      <c r="CP44" s="262"/>
      <c r="CQ44" s="262"/>
      <c r="CR44" s="262"/>
      <c r="CS44" s="262"/>
      <c r="CT44" s="262"/>
      <c r="CU44" s="262"/>
      <c r="CV44" s="262"/>
      <c r="CW44" s="262"/>
      <c r="CX44" s="262"/>
      <c r="CY44" s="262"/>
      <c r="CZ44" s="262"/>
      <c r="DA44" s="262"/>
      <c r="DB44" s="262"/>
      <c r="DC44" s="262"/>
      <c r="DD44" s="262"/>
      <c r="DE44" s="262"/>
      <c r="DF44" s="262"/>
      <c r="DG44" s="262"/>
      <c r="DH44" s="262"/>
      <c r="DI44" s="262"/>
      <c r="DJ44" s="262"/>
      <c r="DK44" s="262"/>
      <c r="DL44" s="262"/>
      <c r="DM44" s="262"/>
      <c r="DN44" s="262"/>
      <c r="DO44" s="262"/>
      <c r="DP44" s="262"/>
      <c r="DQ44" s="262"/>
      <c r="DR44" s="262"/>
      <c r="DS44" s="262"/>
      <c r="DT44" s="262"/>
      <c r="DU44" s="262"/>
      <c r="DV44" s="262"/>
      <c r="DW44" s="262"/>
      <c r="DX44" s="262"/>
      <c r="DY44" s="262"/>
      <c r="DZ44" s="262"/>
      <c r="EA44" s="262"/>
      <c r="EB44" s="262"/>
      <c r="EC44" s="262"/>
      <c r="ED44" s="262"/>
      <c r="EE44" s="262"/>
      <c r="EF44" s="262"/>
      <c r="EG44" s="262"/>
      <c r="EH44" s="262"/>
      <c r="EI44" s="262"/>
      <c r="EJ44" s="262"/>
      <c r="EK44" s="262"/>
      <c r="EL44" s="262"/>
      <c r="EM44" s="262"/>
      <c r="EN44" s="262"/>
      <c r="EO44" s="262"/>
      <c r="EP44" s="262"/>
      <c r="EQ44" s="262"/>
      <c r="ER44" s="262"/>
      <c r="ES44" s="262"/>
      <c r="ET44" s="262"/>
      <c r="EU44" s="262"/>
      <c r="EV44" s="262"/>
      <c r="EW44" s="262"/>
      <c r="EX44" s="262"/>
      <c r="EY44" s="262"/>
      <c r="EZ44" s="262"/>
      <c r="FA44" s="262"/>
      <c r="FB44" s="262"/>
      <c r="FC44" s="262"/>
      <c r="FD44" s="262"/>
      <c r="FE44" s="262"/>
      <c r="FF44" s="262"/>
      <c r="FG44" s="262"/>
      <c r="FH44" s="262"/>
      <c r="FI44" s="262"/>
      <c r="FJ44" s="262"/>
      <c r="FK44" s="262"/>
      <c r="FL44" s="262"/>
      <c r="FM44" s="262"/>
      <c r="FN44" s="262"/>
      <c r="FO44" s="262"/>
      <c r="FP44" s="262"/>
      <c r="FQ44" s="262"/>
      <c r="FR44" s="262"/>
      <c r="FS44" s="262"/>
      <c r="FT44" s="262"/>
      <c r="FU44" s="262"/>
      <c r="FV44" s="262"/>
      <c r="FW44" s="262"/>
      <c r="FX44" s="262"/>
      <c r="FY44" s="262"/>
      <c r="FZ44" s="262"/>
      <c r="GA44" s="262"/>
      <c r="GB44" s="262"/>
      <c r="GC44" s="262"/>
      <c r="GD44" s="262"/>
      <c r="GE44" s="262"/>
      <c r="GF44" s="262"/>
      <c r="GG44" s="262"/>
      <c r="GH44" s="262"/>
      <c r="GI44" s="262"/>
      <c r="GJ44" s="262"/>
      <c r="GK44" s="262"/>
      <c r="GL44" s="262"/>
      <c r="GM44" s="262"/>
      <c r="GN44" s="262"/>
      <c r="GO44" s="262"/>
      <c r="GP44" s="262"/>
      <c r="GQ44" s="262"/>
      <c r="GR44" s="262"/>
      <c r="GS44" s="262"/>
      <c r="GT44" s="262"/>
      <c r="GU44" s="262"/>
      <c r="GV44" s="262"/>
      <c r="GW44" s="262"/>
      <c r="GX44" s="262"/>
      <c r="GY44" s="262"/>
      <c r="GZ44" s="262"/>
      <c r="HA44" s="262"/>
      <c r="HB44" s="262"/>
      <c r="HC44" s="262"/>
      <c r="HD44" s="262"/>
      <c r="HE44" s="262"/>
      <c r="HF44" s="262"/>
      <c r="HG44" s="262"/>
      <c r="HH44" s="262"/>
      <c r="HI44" s="262"/>
      <c r="HJ44" s="262"/>
      <c r="HK44" s="262"/>
      <c r="HL44" s="262"/>
      <c r="HM44" s="262"/>
      <c r="HN44" s="262"/>
      <c r="HO44" s="262"/>
      <c r="HP44" s="262"/>
      <c r="HQ44" s="262"/>
      <c r="HR44" s="262"/>
      <c r="HS44" s="262"/>
      <c r="HT44" s="262"/>
      <c r="HU44" s="262"/>
      <c r="HV44" s="262"/>
      <c r="HW44" s="262"/>
      <c r="HX44" s="262"/>
      <c r="HY44" s="262"/>
      <c r="HZ44" s="262"/>
      <c r="IA44" s="262"/>
      <c r="IB44" s="262"/>
      <c r="IC44" s="262"/>
      <c r="ID44" s="262"/>
      <c r="IE44" s="262"/>
      <c r="IF44" s="262"/>
      <c r="IG44" s="262"/>
      <c r="IH44" s="262"/>
      <c r="II44" s="262"/>
      <c r="IJ44" s="262"/>
      <c r="IK44" s="262"/>
      <c r="IL44" s="262"/>
      <c r="IM44" s="262"/>
      <c r="IN44" s="262"/>
      <c r="IO44" s="262"/>
      <c r="IP44" s="262"/>
      <c r="IQ44" s="262"/>
      <c r="IR44" s="262"/>
      <c r="IS44" s="263"/>
      <c r="IT44" s="155"/>
      <c r="IU44" s="161"/>
      <c r="IV44" s="161" t="s">
        <v>68</v>
      </c>
      <c r="IW44" s="161"/>
      <c r="IX44" s="161"/>
    </row>
    <row r="45" spans="1:258" ht="23.25" customHeight="1">
      <c r="A45" s="141" t="s">
        <v>39</v>
      </c>
      <c r="B45" s="141" t="s">
        <v>111</v>
      </c>
      <c r="C45" s="141" t="s">
        <v>112</v>
      </c>
      <c r="D45" s="141" t="s">
        <v>113</v>
      </c>
      <c r="E45" s="245"/>
      <c r="F45" s="245"/>
      <c r="G45" s="245"/>
      <c r="H45" s="245"/>
      <c r="I45" s="256"/>
      <c r="J45" s="255" t="s">
        <v>142</v>
      </c>
      <c r="K45" s="141"/>
      <c r="L45" s="142" t="s">
        <v>69</v>
      </c>
      <c r="M45" s="155"/>
      <c r="N45" s="155"/>
      <c r="O45" s="155"/>
      <c r="P45" s="236"/>
      <c r="Q45" s="236">
        <v>1</v>
      </c>
      <c r="R45" s="113"/>
      <c r="S45" s="154" t="s">
        <v>142</v>
      </c>
      <c r="T45" s="97" t="s">
        <v>70</v>
      </c>
      <c r="U45" s="99"/>
      <c r="V45" s="237"/>
      <c r="W45" s="238"/>
      <c r="X45" s="238"/>
      <c r="Y45" s="238"/>
      <c r="Z45" s="238"/>
      <c r="AA45" s="238"/>
      <c r="AB45" s="239"/>
      <c r="AC45" s="237" t="s">
        <v>127</v>
      </c>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8"/>
      <c r="BR45" s="238"/>
      <c r="BS45" s="238"/>
      <c r="BT45" s="238"/>
      <c r="BU45" s="238"/>
      <c r="BV45" s="238"/>
      <c r="BW45" s="238"/>
      <c r="BX45" s="238"/>
      <c r="BY45" s="238"/>
      <c r="BZ45" s="238"/>
      <c r="CA45" s="238"/>
      <c r="CB45" s="238"/>
      <c r="CC45" s="238"/>
      <c r="CD45" s="238"/>
      <c r="CE45" s="238"/>
      <c r="CF45" s="238"/>
      <c r="CG45" s="238"/>
      <c r="CH45" s="238"/>
      <c r="CI45" s="238"/>
      <c r="CJ45" s="238"/>
      <c r="CK45" s="238"/>
      <c r="CL45" s="238"/>
      <c r="CM45" s="238"/>
      <c r="CN45" s="238"/>
      <c r="CO45" s="238"/>
      <c r="CP45" s="238"/>
      <c r="CQ45" s="238"/>
      <c r="CR45" s="238"/>
      <c r="CS45" s="238"/>
      <c r="CT45" s="238"/>
      <c r="CU45" s="238"/>
      <c r="CV45" s="238"/>
      <c r="CW45" s="238"/>
      <c r="CX45" s="238"/>
      <c r="CY45" s="238"/>
      <c r="CZ45" s="238"/>
      <c r="DA45" s="238"/>
      <c r="DB45" s="238"/>
      <c r="DC45" s="238"/>
      <c r="DD45" s="238"/>
      <c r="DE45" s="238"/>
      <c r="DF45" s="238"/>
      <c r="DG45" s="238"/>
      <c r="DH45" s="238"/>
      <c r="DI45" s="238"/>
      <c r="DJ45" s="238"/>
      <c r="DK45" s="238"/>
      <c r="DL45" s="238"/>
      <c r="DM45" s="238"/>
      <c r="DN45" s="238"/>
      <c r="DO45" s="238"/>
      <c r="DP45" s="238"/>
      <c r="DQ45" s="238"/>
      <c r="DR45" s="238"/>
      <c r="DS45" s="238"/>
      <c r="DT45" s="238"/>
      <c r="DU45" s="238"/>
      <c r="DV45" s="238"/>
      <c r="DW45" s="238"/>
      <c r="DX45" s="238"/>
      <c r="DY45" s="238"/>
      <c r="DZ45" s="238"/>
      <c r="EA45" s="238"/>
      <c r="EB45" s="238"/>
      <c r="EC45" s="238"/>
      <c r="ED45" s="238"/>
      <c r="EE45" s="238"/>
      <c r="EF45" s="238"/>
      <c r="EG45" s="238"/>
      <c r="EH45" s="238"/>
      <c r="EI45" s="238"/>
      <c r="EJ45" s="238"/>
      <c r="EK45" s="238"/>
      <c r="EL45" s="238"/>
      <c r="EM45" s="238"/>
      <c r="EN45" s="238"/>
      <c r="EO45" s="238"/>
      <c r="EP45" s="238"/>
      <c r="EQ45" s="238"/>
      <c r="ER45" s="238"/>
      <c r="ES45" s="238"/>
      <c r="ET45" s="238"/>
      <c r="EU45" s="238"/>
      <c r="EV45" s="238"/>
      <c r="EW45" s="238"/>
      <c r="EX45" s="238"/>
      <c r="EY45" s="238"/>
      <c r="EZ45" s="238"/>
      <c r="FA45" s="238"/>
      <c r="FB45" s="238"/>
      <c r="FC45" s="238"/>
      <c r="FD45" s="238"/>
      <c r="FE45" s="238"/>
      <c r="FF45" s="238"/>
      <c r="FG45" s="238"/>
      <c r="FH45" s="238"/>
      <c r="FI45" s="238"/>
      <c r="FJ45" s="238"/>
      <c r="FK45" s="238"/>
      <c r="FL45" s="238"/>
      <c r="FM45" s="238"/>
      <c r="FN45" s="238"/>
      <c r="FO45" s="238"/>
      <c r="FP45" s="238"/>
      <c r="FQ45" s="238"/>
      <c r="FR45" s="238"/>
      <c r="FS45" s="238"/>
      <c r="FT45" s="238"/>
      <c r="FU45" s="238"/>
      <c r="FV45" s="238"/>
      <c r="FW45" s="238"/>
      <c r="FX45" s="238"/>
      <c r="FY45" s="238"/>
      <c r="FZ45" s="238"/>
      <c r="GA45" s="238"/>
      <c r="GB45" s="238"/>
      <c r="GC45" s="238"/>
      <c r="GD45" s="238"/>
      <c r="GE45" s="238"/>
      <c r="GF45" s="238"/>
      <c r="GG45" s="238"/>
      <c r="GH45" s="238"/>
      <c r="GI45" s="238"/>
      <c r="GJ45" s="238"/>
      <c r="GK45" s="238"/>
      <c r="GL45" s="238"/>
      <c r="GM45" s="238"/>
      <c r="GN45" s="238"/>
      <c r="GO45" s="238"/>
      <c r="GP45" s="238"/>
      <c r="GQ45" s="238"/>
      <c r="GR45" s="238"/>
      <c r="GS45" s="238"/>
      <c r="GT45" s="238"/>
      <c r="GU45" s="238"/>
      <c r="GV45" s="238"/>
      <c r="GW45" s="238"/>
      <c r="GX45" s="238"/>
      <c r="GY45" s="238"/>
      <c r="GZ45" s="238"/>
      <c r="HA45" s="238"/>
      <c r="HB45" s="238"/>
      <c r="HC45" s="238"/>
      <c r="HD45" s="238"/>
      <c r="HE45" s="238"/>
      <c r="HF45" s="238"/>
      <c r="HG45" s="238"/>
      <c r="HH45" s="238"/>
      <c r="HI45" s="238"/>
      <c r="HJ45" s="238"/>
      <c r="HK45" s="238"/>
      <c r="HL45" s="238"/>
      <c r="HM45" s="238"/>
      <c r="HN45" s="238"/>
      <c r="HO45" s="238"/>
      <c r="HP45" s="238"/>
      <c r="HQ45" s="238"/>
      <c r="HR45" s="238"/>
      <c r="HS45" s="238"/>
      <c r="HT45" s="238"/>
      <c r="HU45" s="238"/>
      <c r="HV45" s="238"/>
      <c r="HW45" s="238"/>
      <c r="HX45" s="238"/>
      <c r="HY45" s="238"/>
      <c r="HZ45" s="238"/>
      <c r="IA45" s="238"/>
      <c r="IB45" s="238"/>
      <c r="IC45" s="238"/>
      <c r="ID45" s="238"/>
      <c r="IE45" s="238"/>
      <c r="IF45" s="238"/>
      <c r="IG45" s="238"/>
      <c r="IH45" s="238"/>
      <c r="II45" s="238"/>
      <c r="IJ45" s="238"/>
      <c r="IK45" s="238"/>
      <c r="IL45" s="238"/>
      <c r="IM45" s="238"/>
      <c r="IN45" s="238"/>
      <c r="IO45" s="238"/>
      <c r="IP45" s="238"/>
      <c r="IQ45" s="238"/>
      <c r="IR45" s="238"/>
      <c r="IS45" s="239"/>
      <c r="IT45" s="155"/>
      <c r="IU45" s="161"/>
      <c r="IV45" s="161" t="s">
        <v>70</v>
      </c>
      <c r="IW45" s="161"/>
      <c r="IX45" s="161"/>
    </row>
    <row r="46" spans="1:258" ht="23.25" customHeight="1">
      <c r="A46" s="141" t="s">
        <v>39</v>
      </c>
      <c r="B46" s="141" t="s">
        <v>111</v>
      </c>
      <c r="C46" s="141" t="s">
        <v>112</v>
      </c>
      <c r="D46" s="141" t="s">
        <v>113</v>
      </c>
      <c r="E46" s="245"/>
      <c r="F46" s="245"/>
      <c r="G46" s="245"/>
      <c r="H46" s="245"/>
      <c r="I46" s="256"/>
      <c r="J46" s="256"/>
      <c r="K46" s="255" t="s">
        <v>143</v>
      </c>
      <c r="L46" s="142"/>
      <c r="M46" s="155"/>
      <c r="N46" s="155"/>
      <c r="O46" s="155"/>
      <c r="P46" s="236"/>
      <c r="Q46" s="236"/>
      <c r="R46" s="113">
        <v>1</v>
      </c>
      <c r="S46" s="154" t="s">
        <v>143</v>
      </c>
      <c r="T46" s="146" t="s">
        <v>124</v>
      </c>
      <c r="U46" s="99"/>
      <c r="V46" s="118"/>
      <c r="W46" s="118"/>
      <c r="X46" s="132"/>
      <c r="Y46" s="240"/>
      <c r="Z46" s="242" t="s">
        <v>71</v>
      </c>
      <c r="AA46" s="240"/>
      <c r="AB46" s="242" t="s">
        <v>71</v>
      </c>
      <c r="AC46" s="118">
        <v>34.81</v>
      </c>
      <c r="AD46" s="118"/>
      <c r="AE46" s="132"/>
      <c r="AF46" s="240">
        <v>45658.450462962966</v>
      </c>
      <c r="AG46" s="242" t="s">
        <v>71</v>
      </c>
      <c r="AH46" s="240">
        <v>45838.450740740744</v>
      </c>
      <c r="AI46" s="242" t="s">
        <v>71</v>
      </c>
      <c r="AJ46" s="118">
        <v>40.22</v>
      </c>
      <c r="AK46" s="118"/>
      <c r="AL46" s="132"/>
      <c r="AM46" s="240">
        <v>45839.451168981483</v>
      </c>
      <c r="AN46" s="242" t="s">
        <v>71</v>
      </c>
      <c r="AO46" s="240">
        <v>46022.451458333337</v>
      </c>
      <c r="AP46" s="242" t="s">
        <v>71</v>
      </c>
      <c r="AQ46" s="118">
        <v>40.22</v>
      </c>
      <c r="AR46" s="118"/>
      <c r="AS46" s="132"/>
      <c r="AT46" s="240">
        <v>46023.45207175926</v>
      </c>
      <c r="AU46" s="242" t="s">
        <v>71</v>
      </c>
      <c r="AV46" s="240">
        <v>46203.452997685185</v>
      </c>
      <c r="AW46" s="242" t="s">
        <v>71</v>
      </c>
      <c r="AX46" s="118">
        <v>43.44</v>
      </c>
      <c r="AY46" s="118"/>
      <c r="AZ46" s="132"/>
      <c r="BA46" s="240">
        <v>46204.453587962962</v>
      </c>
      <c r="BB46" s="242" t="s">
        <v>71</v>
      </c>
      <c r="BC46" s="240">
        <v>46387.453738425924</v>
      </c>
      <c r="BD46" s="242" t="s">
        <v>71</v>
      </c>
      <c r="BE46" s="118">
        <v>46.91</v>
      </c>
      <c r="BF46" s="118"/>
      <c r="BG46" s="132"/>
      <c r="BH46" s="240">
        <v>46388.600949074076</v>
      </c>
      <c r="BI46" s="242" t="s">
        <v>71</v>
      </c>
      <c r="BJ46" s="240">
        <v>46568.454282407409</v>
      </c>
      <c r="BK46" s="242" t="s">
        <v>71</v>
      </c>
      <c r="BL46" s="118">
        <v>46.91</v>
      </c>
      <c r="BM46" s="118"/>
      <c r="BN46" s="132"/>
      <c r="BO46" s="240">
        <v>46569.454872685186</v>
      </c>
      <c r="BP46" s="242" t="s">
        <v>71</v>
      </c>
      <c r="BQ46" s="240">
        <v>46752.455011574071</v>
      </c>
      <c r="BR46" s="242" t="s">
        <v>71</v>
      </c>
      <c r="BS46" s="118">
        <v>46.91</v>
      </c>
      <c r="BT46" s="118"/>
      <c r="BU46" s="132"/>
      <c r="BV46" s="240">
        <v>46753.455509259256</v>
      </c>
      <c r="BW46" s="242" t="s">
        <v>71</v>
      </c>
      <c r="BX46" s="240">
        <v>46934.455949074072</v>
      </c>
      <c r="BY46" s="242" t="s">
        <v>71</v>
      </c>
      <c r="BZ46" s="118">
        <v>49.96</v>
      </c>
      <c r="CA46" s="118"/>
      <c r="CB46" s="132"/>
      <c r="CC46" s="240">
        <v>46935.45652777778</v>
      </c>
      <c r="CD46" s="242" t="s">
        <v>71</v>
      </c>
      <c r="CE46" s="240">
        <v>47118.456782407404</v>
      </c>
      <c r="CF46" s="242" t="s">
        <v>71</v>
      </c>
      <c r="CG46" s="118">
        <v>49.96</v>
      </c>
      <c r="CH46" s="118"/>
      <c r="CI46" s="132"/>
      <c r="CJ46" s="240">
        <v>47119.457129629627</v>
      </c>
      <c r="CK46" s="242" t="s">
        <v>71</v>
      </c>
      <c r="CL46" s="240">
        <v>47299.457303240742</v>
      </c>
      <c r="CM46" s="242" t="s">
        <v>71</v>
      </c>
      <c r="CN46" s="118">
        <v>52.96</v>
      </c>
      <c r="CO46" s="118"/>
      <c r="CP46" s="132"/>
      <c r="CQ46" s="240">
        <v>47300.604444444441</v>
      </c>
      <c r="CR46" s="242" t="s">
        <v>71</v>
      </c>
      <c r="CS46" s="240">
        <v>47483.60460648148</v>
      </c>
      <c r="CT46" s="242" t="s">
        <v>71</v>
      </c>
      <c r="CU46" s="118">
        <v>52.96</v>
      </c>
      <c r="CV46" s="118"/>
      <c r="CW46" s="132"/>
      <c r="CX46" s="240">
        <v>47484.605266203704</v>
      </c>
      <c r="CY46" s="242" t="s">
        <v>71</v>
      </c>
      <c r="CZ46" s="240">
        <v>47664.605694444443</v>
      </c>
      <c r="DA46" s="242" t="s">
        <v>71</v>
      </c>
      <c r="DB46" s="118">
        <v>55.82</v>
      </c>
      <c r="DC46" s="118"/>
      <c r="DD46" s="132"/>
      <c r="DE46" s="240">
        <v>47665.606157407405</v>
      </c>
      <c r="DF46" s="242" t="s">
        <v>71</v>
      </c>
      <c r="DG46" s="240">
        <v>47848.606354166666</v>
      </c>
      <c r="DH46" s="242" t="s">
        <v>71</v>
      </c>
      <c r="DI46" s="118">
        <v>55.82</v>
      </c>
      <c r="DJ46" s="118"/>
      <c r="DK46" s="132"/>
      <c r="DL46" s="240">
        <v>47849.606932870367</v>
      </c>
      <c r="DM46" s="242" t="s">
        <v>71</v>
      </c>
      <c r="DN46" s="240">
        <v>48029.607037037036</v>
      </c>
      <c r="DO46" s="242" t="s">
        <v>71</v>
      </c>
      <c r="DP46" s="118">
        <v>58.05</v>
      </c>
      <c r="DQ46" s="118"/>
      <c r="DR46" s="132"/>
      <c r="DS46" s="240">
        <v>48030.607442129629</v>
      </c>
      <c r="DT46" s="242" t="s">
        <v>71</v>
      </c>
      <c r="DU46" s="240">
        <v>48213.607604166667</v>
      </c>
      <c r="DV46" s="242" t="s">
        <v>71</v>
      </c>
      <c r="DW46" s="118">
        <v>58.05</v>
      </c>
      <c r="DX46" s="118"/>
      <c r="DY46" s="132"/>
      <c r="DZ46" s="240">
        <v>48214.607870370368</v>
      </c>
      <c r="EA46" s="242" t="s">
        <v>71</v>
      </c>
      <c r="EB46" s="240">
        <v>48395.60800925926</v>
      </c>
      <c r="EC46" s="242" t="s">
        <v>71</v>
      </c>
      <c r="ED46" s="118">
        <v>60.37</v>
      </c>
      <c r="EE46" s="118"/>
      <c r="EF46" s="132"/>
      <c r="EG46" s="240">
        <v>48396.608530092592</v>
      </c>
      <c r="EH46" s="242" t="s">
        <v>71</v>
      </c>
      <c r="EI46" s="240">
        <v>48579.608958333331</v>
      </c>
      <c r="EJ46" s="242" t="s">
        <v>71</v>
      </c>
      <c r="EK46" s="118">
        <v>60.37</v>
      </c>
      <c r="EL46" s="118"/>
      <c r="EM46" s="132"/>
      <c r="EN46" s="240">
        <v>48580.609270833331</v>
      </c>
      <c r="EO46" s="242" t="s">
        <v>71</v>
      </c>
      <c r="EP46" s="240">
        <v>48760.609479166669</v>
      </c>
      <c r="EQ46" s="242" t="s">
        <v>71</v>
      </c>
      <c r="ER46" s="118">
        <v>67.790000000000006</v>
      </c>
      <c r="ES46" s="118"/>
      <c r="ET46" s="132"/>
      <c r="EU46" s="240">
        <v>48761.613530092596</v>
      </c>
      <c r="EV46" s="242" t="s">
        <v>71</v>
      </c>
      <c r="EW46" s="240">
        <v>48944.613703703704</v>
      </c>
      <c r="EX46" s="242" t="s">
        <v>71</v>
      </c>
      <c r="EY46" s="118">
        <v>62.79</v>
      </c>
      <c r="EZ46" s="118"/>
      <c r="FA46" s="132"/>
      <c r="FB46" s="240">
        <v>48945.614039351851</v>
      </c>
      <c r="FC46" s="242" t="s">
        <v>71</v>
      </c>
      <c r="FD46" s="240">
        <v>49125.614189814813</v>
      </c>
      <c r="FE46" s="242" t="s">
        <v>71</v>
      </c>
      <c r="FF46" s="118">
        <v>65.3</v>
      </c>
      <c r="FG46" s="118"/>
      <c r="FH46" s="132"/>
      <c r="FI46" s="240">
        <v>49126.614479166667</v>
      </c>
      <c r="FJ46" s="242" t="s">
        <v>71</v>
      </c>
      <c r="FK46" s="240">
        <v>49309.614641203705</v>
      </c>
      <c r="FL46" s="242" t="s">
        <v>71</v>
      </c>
      <c r="FM46" s="118">
        <v>65.3</v>
      </c>
      <c r="FN46" s="118"/>
      <c r="FO46" s="132"/>
      <c r="FP46" s="240">
        <v>49310.615115740744</v>
      </c>
      <c r="FQ46" s="242" t="s">
        <v>71</v>
      </c>
      <c r="FR46" s="240">
        <v>49490.615289351852</v>
      </c>
      <c r="FS46" s="242" t="s">
        <v>71</v>
      </c>
      <c r="FT46" s="118">
        <v>67.91</v>
      </c>
      <c r="FU46" s="118"/>
      <c r="FV46" s="132"/>
      <c r="FW46" s="240">
        <v>49491.615694444445</v>
      </c>
      <c r="FX46" s="242" t="s">
        <v>71</v>
      </c>
      <c r="FY46" s="240">
        <v>49674.615879629629</v>
      </c>
      <c r="FZ46" s="242" t="s">
        <v>71</v>
      </c>
      <c r="GA46" s="118">
        <v>67.91</v>
      </c>
      <c r="GB46" s="118"/>
      <c r="GC46" s="132"/>
      <c r="GD46" s="240">
        <v>49675.616296296299</v>
      </c>
      <c r="GE46" s="242" t="s">
        <v>71</v>
      </c>
      <c r="GF46" s="240">
        <v>49856.616423611114</v>
      </c>
      <c r="GG46" s="242" t="s">
        <v>71</v>
      </c>
      <c r="GH46" s="118">
        <v>70.63</v>
      </c>
      <c r="GI46" s="118"/>
      <c r="GJ46" s="132"/>
      <c r="GK46" s="240">
        <v>49857.616747685184</v>
      </c>
      <c r="GL46" s="242" t="s">
        <v>71</v>
      </c>
      <c r="GM46" s="240">
        <v>50040.6169212963</v>
      </c>
      <c r="GN46" s="242" t="s">
        <v>71</v>
      </c>
      <c r="GO46" s="118">
        <v>70.63</v>
      </c>
      <c r="GP46" s="118"/>
      <c r="GQ46" s="132"/>
      <c r="GR46" s="240">
        <v>50041.6172337963</v>
      </c>
      <c r="GS46" s="242" t="s">
        <v>71</v>
      </c>
      <c r="GT46" s="240">
        <v>50221.617407407408</v>
      </c>
      <c r="GU46" s="242" t="s">
        <v>71</v>
      </c>
      <c r="GV46" s="118">
        <v>73.45</v>
      </c>
      <c r="GW46" s="118"/>
      <c r="GX46" s="132"/>
      <c r="GY46" s="240">
        <v>50222.617962962962</v>
      </c>
      <c r="GZ46" s="242" t="s">
        <v>71</v>
      </c>
      <c r="HA46" s="240">
        <v>50405.618125000001</v>
      </c>
      <c r="HB46" s="242" t="s">
        <v>71</v>
      </c>
      <c r="HC46" s="118">
        <v>73.45</v>
      </c>
      <c r="HD46" s="118"/>
      <c r="HE46" s="132"/>
      <c r="HF46" s="240">
        <v>50406.619502314818</v>
      </c>
      <c r="HG46" s="242" t="s">
        <v>71</v>
      </c>
      <c r="HH46" s="240">
        <v>50586.619710648149</v>
      </c>
      <c r="HI46" s="242" t="s">
        <v>71</v>
      </c>
      <c r="HJ46" s="118">
        <v>76.39</v>
      </c>
      <c r="HK46" s="118"/>
      <c r="HL46" s="132"/>
      <c r="HM46" s="240">
        <v>50587.620937500003</v>
      </c>
      <c r="HN46" s="242" t="s">
        <v>71</v>
      </c>
      <c r="HO46" s="240">
        <v>50770.621192129627</v>
      </c>
      <c r="HP46" s="242" t="s">
        <v>71</v>
      </c>
      <c r="HQ46" s="118">
        <v>76.39</v>
      </c>
      <c r="HR46" s="118"/>
      <c r="HS46" s="132"/>
      <c r="HT46" s="240">
        <v>50771.621886574074</v>
      </c>
      <c r="HU46" s="242" t="s">
        <v>71</v>
      </c>
      <c r="HV46" s="240">
        <v>50951.622094907405</v>
      </c>
      <c r="HW46" s="242" t="s">
        <v>71</v>
      </c>
      <c r="HX46" s="118">
        <v>79.099999999999994</v>
      </c>
      <c r="HY46" s="118"/>
      <c r="HZ46" s="132"/>
      <c r="IA46" s="240">
        <v>50952.622499999998</v>
      </c>
      <c r="IB46" s="242" t="s">
        <v>71</v>
      </c>
      <c r="IC46" s="240">
        <v>51135.622824074075</v>
      </c>
      <c r="ID46" s="242" t="s">
        <v>71</v>
      </c>
      <c r="IE46" s="118">
        <v>79.099999999999994</v>
      </c>
      <c r="IF46" s="118"/>
      <c r="IG46" s="132"/>
      <c r="IH46" s="240">
        <v>51136.62327546296</v>
      </c>
      <c r="II46" s="242" t="s">
        <v>71</v>
      </c>
      <c r="IJ46" s="240">
        <v>51317.623425925929</v>
      </c>
      <c r="IK46" s="242" t="s">
        <v>71</v>
      </c>
      <c r="IL46" s="118">
        <v>82.16</v>
      </c>
      <c r="IM46" s="118"/>
      <c r="IN46" s="132"/>
      <c r="IO46" s="240">
        <v>51318.623749999999</v>
      </c>
      <c r="IP46" s="242" t="s">
        <v>71</v>
      </c>
      <c r="IQ46" s="240">
        <v>51501.623900462961</v>
      </c>
      <c r="IR46" s="242" t="s">
        <v>71</v>
      </c>
      <c r="IS46" s="147"/>
      <c r="IT46" s="163" t="s">
        <v>134</v>
      </c>
      <c r="IU46" s="161"/>
      <c r="IV46" s="161" t="s">
        <v>124</v>
      </c>
      <c r="IW46" s="161"/>
      <c r="IX46" s="161"/>
    </row>
    <row r="47" spans="1:258" ht="0" hidden="1" customHeight="1">
      <c r="A47" s="141" t="s">
        <v>39</v>
      </c>
      <c r="B47" s="141" t="s">
        <v>111</v>
      </c>
      <c r="C47" s="141" t="s">
        <v>112</v>
      </c>
      <c r="D47" s="141" t="s">
        <v>113</v>
      </c>
      <c r="E47" s="245"/>
      <c r="F47" s="245"/>
      <c r="G47" s="245"/>
      <c r="H47" s="245"/>
      <c r="I47" s="256"/>
      <c r="J47" s="256"/>
      <c r="K47" s="257"/>
      <c r="L47" s="142"/>
      <c r="M47" s="155"/>
      <c r="N47" s="155"/>
      <c r="O47" s="155"/>
      <c r="P47" s="236"/>
      <c r="Q47" s="236"/>
      <c r="R47" s="113"/>
      <c r="S47" s="90"/>
      <c r="T47" s="99"/>
      <c r="U47" s="99"/>
      <c r="V47" s="104"/>
      <c r="W47" s="104"/>
      <c r="X47" s="106" t="s">
        <v>135</v>
      </c>
      <c r="Y47" s="241"/>
      <c r="Z47" s="243"/>
      <c r="AA47" s="241"/>
      <c r="AB47" s="243"/>
      <c r="AC47" s="104"/>
      <c r="AD47" s="104"/>
      <c r="AE47" s="106" t="s">
        <v>144</v>
      </c>
      <c r="AF47" s="241"/>
      <c r="AG47" s="243"/>
      <c r="AH47" s="241"/>
      <c r="AI47" s="243"/>
      <c r="AJ47" s="104"/>
      <c r="AK47" s="104"/>
      <c r="AL47" s="106" t="s">
        <v>145</v>
      </c>
      <c r="AM47" s="241"/>
      <c r="AN47" s="243"/>
      <c r="AO47" s="241"/>
      <c r="AP47" s="243"/>
      <c r="AQ47" s="104"/>
      <c r="AR47" s="104"/>
      <c r="AS47" s="106" t="s">
        <v>146</v>
      </c>
      <c r="AT47" s="241"/>
      <c r="AU47" s="243"/>
      <c r="AV47" s="241"/>
      <c r="AW47" s="243"/>
      <c r="AX47" s="104"/>
      <c r="AY47" s="104"/>
      <c r="AZ47" s="106" t="s">
        <v>147</v>
      </c>
      <c r="BA47" s="241"/>
      <c r="BB47" s="243"/>
      <c r="BC47" s="241"/>
      <c r="BD47" s="243"/>
      <c r="BE47" s="104"/>
      <c r="BF47" s="104"/>
      <c r="BG47" s="106" t="s">
        <v>148</v>
      </c>
      <c r="BH47" s="241"/>
      <c r="BI47" s="243"/>
      <c r="BJ47" s="241"/>
      <c r="BK47" s="243"/>
      <c r="BL47" s="104"/>
      <c r="BM47" s="104"/>
      <c r="BN47" s="106" t="s">
        <v>149</v>
      </c>
      <c r="BO47" s="241"/>
      <c r="BP47" s="243"/>
      <c r="BQ47" s="241"/>
      <c r="BR47" s="243"/>
      <c r="BS47" s="104"/>
      <c r="BT47" s="104"/>
      <c r="BU47" s="106" t="s">
        <v>150</v>
      </c>
      <c r="BV47" s="241"/>
      <c r="BW47" s="243"/>
      <c r="BX47" s="241"/>
      <c r="BY47" s="243"/>
      <c r="BZ47" s="104"/>
      <c r="CA47" s="104"/>
      <c r="CB47" s="106" t="s">
        <v>151</v>
      </c>
      <c r="CC47" s="241"/>
      <c r="CD47" s="243"/>
      <c r="CE47" s="241"/>
      <c r="CF47" s="243"/>
      <c r="CG47" s="104"/>
      <c r="CH47" s="104"/>
      <c r="CI47" s="106" t="s">
        <v>152</v>
      </c>
      <c r="CJ47" s="241"/>
      <c r="CK47" s="243"/>
      <c r="CL47" s="241"/>
      <c r="CM47" s="243"/>
      <c r="CN47" s="104"/>
      <c r="CO47" s="104"/>
      <c r="CP47" s="106" t="s">
        <v>153</v>
      </c>
      <c r="CQ47" s="241"/>
      <c r="CR47" s="243"/>
      <c r="CS47" s="241"/>
      <c r="CT47" s="243"/>
      <c r="CU47" s="104"/>
      <c r="CV47" s="104"/>
      <c r="CW47" s="106" t="s">
        <v>154</v>
      </c>
      <c r="CX47" s="241"/>
      <c r="CY47" s="243"/>
      <c r="CZ47" s="241"/>
      <c r="DA47" s="243"/>
      <c r="DB47" s="104"/>
      <c r="DC47" s="104"/>
      <c r="DD47" s="106" t="s">
        <v>155</v>
      </c>
      <c r="DE47" s="241"/>
      <c r="DF47" s="243"/>
      <c r="DG47" s="241"/>
      <c r="DH47" s="243"/>
      <c r="DI47" s="104"/>
      <c r="DJ47" s="104"/>
      <c r="DK47" s="106" t="s">
        <v>156</v>
      </c>
      <c r="DL47" s="241"/>
      <c r="DM47" s="243"/>
      <c r="DN47" s="241"/>
      <c r="DO47" s="243"/>
      <c r="DP47" s="104"/>
      <c r="DQ47" s="104"/>
      <c r="DR47" s="106" t="s">
        <v>157</v>
      </c>
      <c r="DS47" s="241"/>
      <c r="DT47" s="243"/>
      <c r="DU47" s="241"/>
      <c r="DV47" s="243"/>
      <c r="DW47" s="104"/>
      <c r="DX47" s="104"/>
      <c r="DY47" s="106" t="s">
        <v>158</v>
      </c>
      <c r="DZ47" s="241"/>
      <c r="EA47" s="243"/>
      <c r="EB47" s="241"/>
      <c r="EC47" s="243"/>
      <c r="ED47" s="104"/>
      <c r="EE47" s="104"/>
      <c r="EF47" s="106" t="s">
        <v>159</v>
      </c>
      <c r="EG47" s="241"/>
      <c r="EH47" s="243"/>
      <c r="EI47" s="241"/>
      <c r="EJ47" s="243"/>
      <c r="EK47" s="104"/>
      <c r="EL47" s="104"/>
      <c r="EM47" s="106" t="s">
        <v>160</v>
      </c>
      <c r="EN47" s="241"/>
      <c r="EO47" s="243"/>
      <c r="EP47" s="241"/>
      <c r="EQ47" s="243"/>
      <c r="ER47" s="104"/>
      <c r="ES47" s="104"/>
      <c r="ET47" s="106" t="s">
        <v>161</v>
      </c>
      <c r="EU47" s="241"/>
      <c r="EV47" s="243"/>
      <c r="EW47" s="241"/>
      <c r="EX47" s="243"/>
      <c r="EY47" s="104"/>
      <c r="EZ47" s="104"/>
      <c r="FA47" s="106" t="s">
        <v>162</v>
      </c>
      <c r="FB47" s="241"/>
      <c r="FC47" s="243"/>
      <c r="FD47" s="241"/>
      <c r="FE47" s="243"/>
      <c r="FF47" s="104"/>
      <c r="FG47" s="104"/>
      <c r="FH47" s="106" t="s">
        <v>163</v>
      </c>
      <c r="FI47" s="241"/>
      <c r="FJ47" s="243"/>
      <c r="FK47" s="241"/>
      <c r="FL47" s="243"/>
      <c r="FM47" s="104"/>
      <c r="FN47" s="104"/>
      <c r="FO47" s="106" t="s">
        <v>164</v>
      </c>
      <c r="FP47" s="241"/>
      <c r="FQ47" s="243"/>
      <c r="FR47" s="241"/>
      <c r="FS47" s="243"/>
      <c r="FT47" s="104"/>
      <c r="FU47" s="104"/>
      <c r="FV47" s="106" t="s">
        <v>165</v>
      </c>
      <c r="FW47" s="241"/>
      <c r="FX47" s="243"/>
      <c r="FY47" s="241"/>
      <c r="FZ47" s="243"/>
      <c r="GA47" s="104"/>
      <c r="GB47" s="104"/>
      <c r="GC47" s="106" t="s">
        <v>166</v>
      </c>
      <c r="GD47" s="241"/>
      <c r="GE47" s="243"/>
      <c r="GF47" s="241"/>
      <c r="GG47" s="243"/>
      <c r="GH47" s="104"/>
      <c r="GI47" s="104"/>
      <c r="GJ47" s="106" t="s">
        <v>167</v>
      </c>
      <c r="GK47" s="241"/>
      <c r="GL47" s="243"/>
      <c r="GM47" s="241"/>
      <c r="GN47" s="243"/>
      <c r="GO47" s="104"/>
      <c r="GP47" s="104"/>
      <c r="GQ47" s="106" t="s">
        <v>168</v>
      </c>
      <c r="GR47" s="241"/>
      <c r="GS47" s="243"/>
      <c r="GT47" s="241"/>
      <c r="GU47" s="243"/>
      <c r="GV47" s="104"/>
      <c r="GW47" s="104"/>
      <c r="GX47" s="106" t="s">
        <v>169</v>
      </c>
      <c r="GY47" s="241"/>
      <c r="GZ47" s="243"/>
      <c r="HA47" s="241"/>
      <c r="HB47" s="243"/>
      <c r="HC47" s="104"/>
      <c r="HD47" s="104"/>
      <c r="HE47" s="106" t="s">
        <v>170</v>
      </c>
      <c r="HF47" s="241"/>
      <c r="HG47" s="243"/>
      <c r="HH47" s="241"/>
      <c r="HI47" s="243"/>
      <c r="HJ47" s="104"/>
      <c r="HK47" s="104"/>
      <c r="HL47" s="106" t="s">
        <v>171</v>
      </c>
      <c r="HM47" s="241"/>
      <c r="HN47" s="243"/>
      <c r="HO47" s="241"/>
      <c r="HP47" s="243"/>
      <c r="HQ47" s="104"/>
      <c r="HR47" s="104"/>
      <c r="HS47" s="106" t="s">
        <v>172</v>
      </c>
      <c r="HT47" s="241"/>
      <c r="HU47" s="243"/>
      <c r="HV47" s="241"/>
      <c r="HW47" s="243"/>
      <c r="HX47" s="104"/>
      <c r="HY47" s="104"/>
      <c r="HZ47" s="106" t="s">
        <v>173</v>
      </c>
      <c r="IA47" s="241"/>
      <c r="IB47" s="243"/>
      <c r="IC47" s="241"/>
      <c r="ID47" s="243"/>
      <c r="IE47" s="104"/>
      <c r="IF47" s="104"/>
      <c r="IG47" s="106" t="s">
        <v>174</v>
      </c>
      <c r="IH47" s="241"/>
      <c r="II47" s="243"/>
      <c r="IJ47" s="241"/>
      <c r="IK47" s="243"/>
      <c r="IL47" s="104"/>
      <c r="IM47" s="104"/>
      <c r="IN47" s="106" t="s">
        <v>175</v>
      </c>
      <c r="IO47" s="241"/>
      <c r="IP47" s="243"/>
      <c r="IQ47" s="241"/>
      <c r="IR47" s="243"/>
      <c r="IS47" s="123"/>
      <c r="IT47" s="155"/>
      <c r="IU47" s="161"/>
      <c r="IV47" s="161" t="s">
        <v>134</v>
      </c>
      <c r="IW47" s="161"/>
      <c r="IX47" s="161"/>
    </row>
    <row r="48" spans="1:258" s="11" customFormat="1" ht="0" hidden="1" customHeight="1">
      <c r="A48" s="141" t="s">
        <v>39</v>
      </c>
      <c r="B48" s="141" t="s">
        <v>111</v>
      </c>
      <c r="C48" s="141" t="s">
        <v>112</v>
      </c>
      <c r="D48" s="141" t="s">
        <v>113</v>
      </c>
      <c r="E48" s="245"/>
      <c r="F48" s="245"/>
      <c r="G48" s="245"/>
      <c r="H48" s="245"/>
      <c r="I48" s="256"/>
      <c r="J48" s="257"/>
      <c r="K48" s="141"/>
      <c r="L48" s="142"/>
      <c r="M48" s="155"/>
      <c r="N48" s="155"/>
      <c r="O48" s="155"/>
      <c r="P48" s="236"/>
      <c r="Q48" s="236"/>
      <c r="R48" s="112"/>
      <c r="S48" s="135"/>
      <c r="T48" s="98" t="s">
        <v>72</v>
      </c>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5"/>
      <c r="BW48" s="115"/>
      <c r="BX48" s="115"/>
      <c r="BY48" s="115"/>
      <c r="BZ48" s="115"/>
      <c r="CA48" s="115"/>
      <c r="CB48" s="115"/>
      <c r="CC48" s="115"/>
      <c r="CD48" s="115"/>
      <c r="CE48" s="115"/>
      <c r="CF48" s="115"/>
      <c r="CG48" s="115"/>
      <c r="CH48" s="115"/>
      <c r="CI48" s="115"/>
      <c r="CJ48" s="115"/>
      <c r="CK48" s="115"/>
      <c r="CL48" s="115"/>
      <c r="CM48" s="115"/>
      <c r="CN48" s="115"/>
      <c r="CO48" s="115"/>
      <c r="CP48" s="115"/>
      <c r="CQ48" s="115"/>
      <c r="CR48" s="115"/>
      <c r="CS48" s="115"/>
      <c r="CT48" s="115"/>
      <c r="CU48" s="115"/>
      <c r="CV48" s="115"/>
      <c r="CW48" s="115"/>
      <c r="CX48" s="115"/>
      <c r="CY48" s="115"/>
      <c r="CZ48" s="115"/>
      <c r="DA48" s="115"/>
      <c r="DB48" s="115"/>
      <c r="DC48" s="115"/>
      <c r="DD48" s="115"/>
      <c r="DE48" s="115"/>
      <c r="DF48" s="115"/>
      <c r="DG48" s="115"/>
      <c r="DH48" s="115"/>
      <c r="DI48" s="115"/>
      <c r="DJ48" s="115"/>
      <c r="DK48" s="115"/>
      <c r="DL48" s="115"/>
      <c r="DM48" s="115"/>
      <c r="DN48" s="115"/>
      <c r="DO48" s="115"/>
      <c r="DP48" s="115"/>
      <c r="DQ48" s="115"/>
      <c r="DR48" s="115"/>
      <c r="DS48" s="115"/>
      <c r="DT48" s="115"/>
      <c r="DU48" s="115"/>
      <c r="DV48" s="115"/>
      <c r="DW48" s="115"/>
      <c r="DX48" s="115"/>
      <c r="DY48" s="115"/>
      <c r="DZ48" s="115"/>
      <c r="EA48" s="115"/>
      <c r="EB48" s="115"/>
      <c r="EC48" s="115"/>
      <c r="ED48" s="115"/>
      <c r="EE48" s="115"/>
      <c r="EF48" s="115"/>
      <c r="EG48" s="115"/>
      <c r="EH48" s="115"/>
      <c r="EI48" s="115"/>
      <c r="EJ48" s="115"/>
      <c r="EK48" s="115"/>
      <c r="EL48" s="115"/>
      <c r="EM48" s="115"/>
      <c r="EN48" s="115"/>
      <c r="EO48" s="115"/>
      <c r="EP48" s="115"/>
      <c r="EQ48" s="115"/>
      <c r="ER48" s="115"/>
      <c r="ES48" s="115"/>
      <c r="ET48" s="115"/>
      <c r="EU48" s="115"/>
      <c r="EV48" s="115"/>
      <c r="EW48" s="115"/>
      <c r="EX48" s="115"/>
      <c r="EY48" s="115"/>
      <c r="EZ48" s="115"/>
      <c r="FA48" s="115"/>
      <c r="FB48" s="115"/>
      <c r="FC48" s="115"/>
      <c r="FD48" s="115"/>
      <c r="FE48" s="115"/>
      <c r="FF48" s="115"/>
      <c r="FG48" s="115"/>
      <c r="FH48" s="115"/>
      <c r="FI48" s="115"/>
      <c r="FJ48" s="115"/>
      <c r="FK48" s="115"/>
      <c r="FL48" s="115"/>
      <c r="FM48" s="115"/>
      <c r="FN48" s="115"/>
      <c r="FO48" s="115"/>
      <c r="FP48" s="115"/>
      <c r="FQ48" s="115"/>
      <c r="FR48" s="115"/>
      <c r="FS48" s="115"/>
      <c r="FT48" s="115"/>
      <c r="FU48" s="115"/>
      <c r="FV48" s="115"/>
      <c r="FW48" s="115"/>
      <c r="FX48" s="115"/>
      <c r="FY48" s="115"/>
      <c r="FZ48" s="115"/>
      <c r="GA48" s="115"/>
      <c r="GB48" s="115"/>
      <c r="GC48" s="115"/>
      <c r="GD48" s="115"/>
      <c r="GE48" s="115"/>
      <c r="GF48" s="115"/>
      <c r="GG48" s="115"/>
      <c r="GH48" s="115"/>
      <c r="GI48" s="115"/>
      <c r="GJ48" s="115"/>
      <c r="GK48" s="115"/>
      <c r="GL48" s="115"/>
      <c r="GM48" s="115"/>
      <c r="GN48" s="115"/>
      <c r="GO48" s="115"/>
      <c r="GP48" s="115"/>
      <c r="GQ48" s="115"/>
      <c r="GR48" s="115"/>
      <c r="GS48" s="115"/>
      <c r="GT48" s="115"/>
      <c r="GU48" s="115"/>
      <c r="GV48" s="115"/>
      <c r="GW48" s="115"/>
      <c r="GX48" s="115"/>
      <c r="GY48" s="115"/>
      <c r="GZ48" s="115"/>
      <c r="HA48" s="115"/>
      <c r="HB48" s="115"/>
      <c r="HC48" s="115"/>
      <c r="HD48" s="115"/>
      <c r="HE48" s="115"/>
      <c r="HF48" s="115"/>
      <c r="HG48" s="115"/>
      <c r="HH48" s="115"/>
      <c r="HI48" s="115"/>
      <c r="HJ48" s="115"/>
      <c r="HK48" s="115"/>
      <c r="HL48" s="115"/>
      <c r="HM48" s="115"/>
      <c r="HN48" s="115"/>
      <c r="HO48" s="115"/>
      <c r="HP48" s="115"/>
      <c r="HQ48" s="115"/>
      <c r="HR48" s="115"/>
      <c r="HS48" s="115"/>
      <c r="HT48" s="115"/>
      <c r="HU48" s="115"/>
      <c r="HV48" s="115"/>
      <c r="HW48" s="115"/>
      <c r="HX48" s="115"/>
      <c r="HY48" s="115"/>
      <c r="HZ48" s="115"/>
      <c r="IA48" s="115"/>
      <c r="IB48" s="115"/>
      <c r="IC48" s="115"/>
      <c r="ID48" s="115"/>
      <c r="IE48" s="115"/>
      <c r="IF48" s="115"/>
      <c r="IG48" s="115"/>
      <c r="IH48" s="115"/>
      <c r="II48" s="115"/>
      <c r="IJ48" s="115"/>
      <c r="IK48" s="115"/>
      <c r="IL48" s="115"/>
      <c r="IM48" s="115"/>
      <c r="IN48" s="115"/>
      <c r="IO48" s="115"/>
      <c r="IP48" s="115"/>
      <c r="IQ48" s="115"/>
      <c r="IR48" s="115"/>
      <c r="IS48" s="115"/>
      <c r="IT48" s="155"/>
      <c r="IU48" s="161"/>
      <c r="IV48" s="161" t="s">
        <v>72</v>
      </c>
      <c r="IW48" s="161"/>
      <c r="IX48" s="161"/>
    </row>
    <row r="49" spans="1:258" s="11" customFormat="1" ht="0" hidden="1" customHeight="1">
      <c r="A49" s="141" t="s">
        <v>39</v>
      </c>
      <c r="B49" s="141" t="s">
        <v>111</v>
      </c>
      <c r="C49" s="141" t="s">
        <v>112</v>
      </c>
      <c r="D49" s="141" t="s">
        <v>113</v>
      </c>
      <c r="E49" s="245"/>
      <c r="F49" s="245"/>
      <c r="G49" s="245"/>
      <c r="H49" s="245"/>
      <c r="I49" s="257"/>
      <c r="J49" s="141"/>
      <c r="K49" s="141"/>
      <c r="L49" s="142"/>
      <c r="M49" s="155"/>
      <c r="N49" s="155"/>
      <c r="O49" s="155"/>
      <c r="P49" s="236"/>
      <c r="Q49" s="150"/>
      <c r="R49" s="112"/>
      <c r="S49" s="135"/>
      <c r="T49" s="114" t="s">
        <v>73</v>
      </c>
      <c r="U49" s="115"/>
      <c r="V49" s="115"/>
      <c r="W49" s="115"/>
      <c r="X49" s="115"/>
      <c r="Y49" s="115"/>
      <c r="Z49" s="115"/>
      <c r="AA49" s="115"/>
      <c r="AB49" s="105"/>
      <c r="AC49" s="115"/>
      <c r="AD49" s="115"/>
      <c r="AE49" s="115"/>
      <c r="AF49" s="115"/>
      <c r="AG49" s="115"/>
      <c r="AH49" s="115"/>
      <c r="AI49" s="105"/>
      <c r="AJ49" s="115"/>
      <c r="AK49" s="115"/>
      <c r="AL49" s="115"/>
      <c r="AM49" s="115"/>
      <c r="AN49" s="115"/>
      <c r="AO49" s="115"/>
      <c r="AP49" s="105"/>
      <c r="AQ49" s="115"/>
      <c r="AR49" s="115"/>
      <c r="AS49" s="115"/>
      <c r="AT49" s="115"/>
      <c r="AU49" s="115"/>
      <c r="AV49" s="115"/>
      <c r="AW49" s="105"/>
      <c r="AX49" s="115"/>
      <c r="AY49" s="115"/>
      <c r="AZ49" s="115"/>
      <c r="BA49" s="115"/>
      <c r="BB49" s="115"/>
      <c r="BC49" s="115"/>
      <c r="BD49" s="105"/>
      <c r="BE49" s="115"/>
      <c r="BF49" s="115"/>
      <c r="BG49" s="115"/>
      <c r="BH49" s="115"/>
      <c r="BI49" s="115"/>
      <c r="BJ49" s="115"/>
      <c r="BK49" s="105"/>
      <c r="BL49" s="115"/>
      <c r="BM49" s="115"/>
      <c r="BN49" s="115"/>
      <c r="BO49" s="115"/>
      <c r="BP49" s="115"/>
      <c r="BQ49" s="115"/>
      <c r="BR49" s="105"/>
      <c r="BS49" s="115"/>
      <c r="BT49" s="115"/>
      <c r="BU49" s="115"/>
      <c r="BV49" s="115"/>
      <c r="BW49" s="115"/>
      <c r="BX49" s="115"/>
      <c r="BY49" s="105"/>
      <c r="BZ49" s="115"/>
      <c r="CA49" s="115"/>
      <c r="CB49" s="115"/>
      <c r="CC49" s="115"/>
      <c r="CD49" s="115"/>
      <c r="CE49" s="115"/>
      <c r="CF49" s="105"/>
      <c r="CG49" s="115"/>
      <c r="CH49" s="115"/>
      <c r="CI49" s="115"/>
      <c r="CJ49" s="115"/>
      <c r="CK49" s="115"/>
      <c r="CL49" s="115"/>
      <c r="CM49" s="105"/>
      <c r="CN49" s="115"/>
      <c r="CO49" s="115"/>
      <c r="CP49" s="115"/>
      <c r="CQ49" s="115"/>
      <c r="CR49" s="115"/>
      <c r="CS49" s="115"/>
      <c r="CT49" s="105"/>
      <c r="CU49" s="115"/>
      <c r="CV49" s="115"/>
      <c r="CW49" s="115"/>
      <c r="CX49" s="115"/>
      <c r="CY49" s="115"/>
      <c r="CZ49" s="115"/>
      <c r="DA49" s="105"/>
      <c r="DB49" s="115"/>
      <c r="DC49" s="115"/>
      <c r="DD49" s="115"/>
      <c r="DE49" s="115"/>
      <c r="DF49" s="115"/>
      <c r="DG49" s="115"/>
      <c r="DH49" s="105"/>
      <c r="DI49" s="115"/>
      <c r="DJ49" s="115"/>
      <c r="DK49" s="115"/>
      <c r="DL49" s="115"/>
      <c r="DM49" s="115"/>
      <c r="DN49" s="115"/>
      <c r="DO49" s="105"/>
      <c r="DP49" s="115"/>
      <c r="DQ49" s="115"/>
      <c r="DR49" s="115"/>
      <c r="DS49" s="115"/>
      <c r="DT49" s="115"/>
      <c r="DU49" s="115"/>
      <c r="DV49" s="105"/>
      <c r="DW49" s="115"/>
      <c r="DX49" s="115"/>
      <c r="DY49" s="115"/>
      <c r="DZ49" s="115"/>
      <c r="EA49" s="115"/>
      <c r="EB49" s="115"/>
      <c r="EC49" s="105"/>
      <c r="ED49" s="115"/>
      <c r="EE49" s="115"/>
      <c r="EF49" s="115"/>
      <c r="EG49" s="115"/>
      <c r="EH49" s="115"/>
      <c r="EI49" s="115"/>
      <c r="EJ49" s="105"/>
      <c r="EK49" s="115"/>
      <c r="EL49" s="115"/>
      <c r="EM49" s="115"/>
      <c r="EN49" s="115"/>
      <c r="EO49" s="115"/>
      <c r="EP49" s="115"/>
      <c r="EQ49" s="105"/>
      <c r="ER49" s="115"/>
      <c r="ES49" s="115"/>
      <c r="ET49" s="115"/>
      <c r="EU49" s="115"/>
      <c r="EV49" s="115"/>
      <c r="EW49" s="115"/>
      <c r="EX49" s="105"/>
      <c r="EY49" s="115"/>
      <c r="EZ49" s="115"/>
      <c r="FA49" s="115"/>
      <c r="FB49" s="115"/>
      <c r="FC49" s="115"/>
      <c r="FD49" s="115"/>
      <c r="FE49" s="105"/>
      <c r="FF49" s="115"/>
      <c r="FG49" s="115"/>
      <c r="FH49" s="115"/>
      <c r="FI49" s="115"/>
      <c r="FJ49" s="115"/>
      <c r="FK49" s="115"/>
      <c r="FL49" s="105"/>
      <c r="FM49" s="115"/>
      <c r="FN49" s="115"/>
      <c r="FO49" s="115"/>
      <c r="FP49" s="115"/>
      <c r="FQ49" s="115"/>
      <c r="FR49" s="115"/>
      <c r="FS49" s="105"/>
      <c r="FT49" s="115"/>
      <c r="FU49" s="115"/>
      <c r="FV49" s="115"/>
      <c r="FW49" s="115"/>
      <c r="FX49" s="115"/>
      <c r="FY49" s="115"/>
      <c r="FZ49" s="105"/>
      <c r="GA49" s="115"/>
      <c r="GB49" s="115"/>
      <c r="GC49" s="115"/>
      <c r="GD49" s="115"/>
      <c r="GE49" s="115"/>
      <c r="GF49" s="115"/>
      <c r="GG49" s="105"/>
      <c r="GH49" s="115"/>
      <c r="GI49" s="115"/>
      <c r="GJ49" s="115"/>
      <c r="GK49" s="115"/>
      <c r="GL49" s="115"/>
      <c r="GM49" s="115"/>
      <c r="GN49" s="105"/>
      <c r="GO49" s="115"/>
      <c r="GP49" s="115"/>
      <c r="GQ49" s="115"/>
      <c r="GR49" s="115"/>
      <c r="GS49" s="115"/>
      <c r="GT49" s="115"/>
      <c r="GU49" s="105"/>
      <c r="GV49" s="115"/>
      <c r="GW49" s="115"/>
      <c r="GX49" s="115"/>
      <c r="GY49" s="115"/>
      <c r="GZ49" s="115"/>
      <c r="HA49" s="115"/>
      <c r="HB49" s="105"/>
      <c r="HC49" s="115"/>
      <c r="HD49" s="115"/>
      <c r="HE49" s="115"/>
      <c r="HF49" s="115"/>
      <c r="HG49" s="115"/>
      <c r="HH49" s="115"/>
      <c r="HI49" s="105"/>
      <c r="HJ49" s="115"/>
      <c r="HK49" s="115"/>
      <c r="HL49" s="115"/>
      <c r="HM49" s="115"/>
      <c r="HN49" s="115"/>
      <c r="HO49" s="115"/>
      <c r="HP49" s="105"/>
      <c r="HQ49" s="115"/>
      <c r="HR49" s="115"/>
      <c r="HS49" s="115"/>
      <c r="HT49" s="115"/>
      <c r="HU49" s="115"/>
      <c r="HV49" s="115"/>
      <c r="HW49" s="105"/>
      <c r="HX49" s="115"/>
      <c r="HY49" s="115"/>
      <c r="HZ49" s="115"/>
      <c r="IA49" s="115"/>
      <c r="IB49" s="115"/>
      <c r="IC49" s="115"/>
      <c r="ID49" s="105"/>
      <c r="IE49" s="115"/>
      <c r="IF49" s="115"/>
      <c r="IG49" s="115"/>
      <c r="IH49" s="115"/>
      <c r="II49" s="115"/>
      <c r="IJ49" s="115"/>
      <c r="IK49" s="105"/>
      <c r="IL49" s="115"/>
      <c r="IM49" s="115"/>
      <c r="IN49" s="115"/>
      <c r="IO49" s="115"/>
      <c r="IP49" s="115"/>
      <c r="IQ49" s="115"/>
      <c r="IR49" s="105"/>
      <c r="IS49" s="115"/>
      <c r="IT49" s="155"/>
      <c r="IU49" s="161"/>
      <c r="IV49" s="161" t="s">
        <v>73</v>
      </c>
      <c r="IW49" s="161"/>
      <c r="IX49" s="161"/>
    </row>
    <row r="50" spans="1:258" s="11" customFormat="1" ht="0" hidden="1" customHeight="1">
      <c r="A50" s="141" t="s">
        <v>39</v>
      </c>
      <c r="B50" s="141" t="s">
        <v>111</v>
      </c>
      <c r="C50" s="141" t="s">
        <v>112</v>
      </c>
      <c r="D50" s="141" t="s">
        <v>113</v>
      </c>
      <c r="E50" s="245"/>
      <c r="F50" s="245"/>
      <c r="G50" s="246"/>
      <c r="H50" s="246"/>
      <c r="I50" s="141"/>
      <c r="J50" s="141"/>
      <c r="K50" s="141"/>
      <c r="L50" s="142"/>
      <c r="M50" s="124"/>
      <c r="N50" s="124"/>
      <c r="O50" s="89"/>
      <c r="P50" s="159"/>
      <c r="Q50" s="116"/>
      <c r="R50" s="111"/>
      <c r="S50" s="135"/>
      <c r="T50" s="94" t="s">
        <v>74</v>
      </c>
      <c r="U50" s="115"/>
      <c r="V50" s="115"/>
      <c r="W50" s="115"/>
      <c r="X50" s="115"/>
      <c r="Y50" s="115"/>
      <c r="Z50" s="115"/>
      <c r="AA50" s="115"/>
      <c r="AB50" s="105"/>
      <c r="AC50" s="115"/>
      <c r="AD50" s="115"/>
      <c r="AE50" s="115"/>
      <c r="AF50" s="115"/>
      <c r="AG50" s="115"/>
      <c r="AH50" s="115"/>
      <c r="AI50" s="105"/>
      <c r="AJ50" s="115"/>
      <c r="AK50" s="115"/>
      <c r="AL50" s="115"/>
      <c r="AM50" s="115"/>
      <c r="AN50" s="115"/>
      <c r="AO50" s="115"/>
      <c r="AP50" s="105"/>
      <c r="AQ50" s="115"/>
      <c r="AR50" s="115"/>
      <c r="AS50" s="115"/>
      <c r="AT50" s="115"/>
      <c r="AU50" s="115"/>
      <c r="AV50" s="115"/>
      <c r="AW50" s="105"/>
      <c r="AX50" s="115"/>
      <c r="AY50" s="115"/>
      <c r="AZ50" s="115"/>
      <c r="BA50" s="115"/>
      <c r="BB50" s="115"/>
      <c r="BC50" s="115"/>
      <c r="BD50" s="105"/>
      <c r="BE50" s="115"/>
      <c r="BF50" s="115"/>
      <c r="BG50" s="115"/>
      <c r="BH50" s="115"/>
      <c r="BI50" s="115"/>
      <c r="BJ50" s="115"/>
      <c r="BK50" s="105"/>
      <c r="BL50" s="115"/>
      <c r="BM50" s="115"/>
      <c r="BN50" s="115"/>
      <c r="BO50" s="115"/>
      <c r="BP50" s="115"/>
      <c r="BQ50" s="115"/>
      <c r="BR50" s="105"/>
      <c r="BS50" s="115"/>
      <c r="BT50" s="115"/>
      <c r="BU50" s="115"/>
      <c r="BV50" s="115"/>
      <c r="BW50" s="115"/>
      <c r="BX50" s="115"/>
      <c r="BY50" s="105"/>
      <c r="BZ50" s="115"/>
      <c r="CA50" s="115"/>
      <c r="CB50" s="115"/>
      <c r="CC50" s="115"/>
      <c r="CD50" s="115"/>
      <c r="CE50" s="115"/>
      <c r="CF50" s="105"/>
      <c r="CG50" s="115"/>
      <c r="CH50" s="115"/>
      <c r="CI50" s="115"/>
      <c r="CJ50" s="115"/>
      <c r="CK50" s="115"/>
      <c r="CL50" s="115"/>
      <c r="CM50" s="105"/>
      <c r="CN50" s="115"/>
      <c r="CO50" s="115"/>
      <c r="CP50" s="115"/>
      <c r="CQ50" s="115"/>
      <c r="CR50" s="115"/>
      <c r="CS50" s="115"/>
      <c r="CT50" s="105"/>
      <c r="CU50" s="115"/>
      <c r="CV50" s="115"/>
      <c r="CW50" s="115"/>
      <c r="CX50" s="115"/>
      <c r="CY50" s="115"/>
      <c r="CZ50" s="115"/>
      <c r="DA50" s="105"/>
      <c r="DB50" s="115"/>
      <c r="DC50" s="115"/>
      <c r="DD50" s="115"/>
      <c r="DE50" s="115"/>
      <c r="DF50" s="115"/>
      <c r="DG50" s="115"/>
      <c r="DH50" s="105"/>
      <c r="DI50" s="115"/>
      <c r="DJ50" s="115"/>
      <c r="DK50" s="115"/>
      <c r="DL50" s="115"/>
      <c r="DM50" s="115"/>
      <c r="DN50" s="115"/>
      <c r="DO50" s="105"/>
      <c r="DP50" s="115"/>
      <c r="DQ50" s="115"/>
      <c r="DR50" s="115"/>
      <c r="DS50" s="115"/>
      <c r="DT50" s="115"/>
      <c r="DU50" s="115"/>
      <c r="DV50" s="105"/>
      <c r="DW50" s="115"/>
      <c r="DX50" s="115"/>
      <c r="DY50" s="115"/>
      <c r="DZ50" s="115"/>
      <c r="EA50" s="115"/>
      <c r="EB50" s="115"/>
      <c r="EC50" s="105"/>
      <c r="ED50" s="115"/>
      <c r="EE50" s="115"/>
      <c r="EF50" s="115"/>
      <c r="EG50" s="115"/>
      <c r="EH50" s="115"/>
      <c r="EI50" s="115"/>
      <c r="EJ50" s="105"/>
      <c r="EK50" s="115"/>
      <c r="EL50" s="115"/>
      <c r="EM50" s="115"/>
      <c r="EN50" s="115"/>
      <c r="EO50" s="115"/>
      <c r="EP50" s="115"/>
      <c r="EQ50" s="105"/>
      <c r="ER50" s="115"/>
      <c r="ES50" s="115"/>
      <c r="ET50" s="115"/>
      <c r="EU50" s="115"/>
      <c r="EV50" s="115"/>
      <c r="EW50" s="115"/>
      <c r="EX50" s="105"/>
      <c r="EY50" s="115"/>
      <c r="EZ50" s="115"/>
      <c r="FA50" s="115"/>
      <c r="FB50" s="115"/>
      <c r="FC50" s="115"/>
      <c r="FD50" s="115"/>
      <c r="FE50" s="105"/>
      <c r="FF50" s="115"/>
      <c r="FG50" s="115"/>
      <c r="FH50" s="115"/>
      <c r="FI50" s="115"/>
      <c r="FJ50" s="115"/>
      <c r="FK50" s="115"/>
      <c r="FL50" s="105"/>
      <c r="FM50" s="115"/>
      <c r="FN50" s="115"/>
      <c r="FO50" s="115"/>
      <c r="FP50" s="115"/>
      <c r="FQ50" s="115"/>
      <c r="FR50" s="115"/>
      <c r="FS50" s="105"/>
      <c r="FT50" s="115"/>
      <c r="FU50" s="115"/>
      <c r="FV50" s="115"/>
      <c r="FW50" s="115"/>
      <c r="FX50" s="115"/>
      <c r="FY50" s="115"/>
      <c r="FZ50" s="105"/>
      <c r="GA50" s="115"/>
      <c r="GB50" s="115"/>
      <c r="GC50" s="115"/>
      <c r="GD50" s="115"/>
      <c r="GE50" s="115"/>
      <c r="GF50" s="115"/>
      <c r="GG50" s="105"/>
      <c r="GH50" s="115"/>
      <c r="GI50" s="115"/>
      <c r="GJ50" s="115"/>
      <c r="GK50" s="115"/>
      <c r="GL50" s="115"/>
      <c r="GM50" s="115"/>
      <c r="GN50" s="105"/>
      <c r="GO50" s="115"/>
      <c r="GP50" s="115"/>
      <c r="GQ50" s="115"/>
      <c r="GR50" s="115"/>
      <c r="GS50" s="115"/>
      <c r="GT50" s="115"/>
      <c r="GU50" s="105"/>
      <c r="GV50" s="115"/>
      <c r="GW50" s="115"/>
      <c r="GX50" s="115"/>
      <c r="GY50" s="115"/>
      <c r="GZ50" s="115"/>
      <c r="HA50" s="115"/>
      <c r="HB50" s="105"/>
      <c r="HC50" s="115"/>
      <c r="HD50" s="115"/>
      <c r="HE50" s="115"/>
      <c r="HF50" s="115"/>
      <c r="HG50" s="115"/>
      <c r="HH50" s="115"/>
      <c r="HI50" s="105"/>
      <c r="HJ50" s="115"/>
      <c r="HK50" s="115"/>
      <c r="HL50" s="115"/>
      <c r="HM50" s="115"/>
      <c r="HN50" s="115"/>
      <c r="HO50" s="115"/>
      <c r="HP50" s="105"/>
      <c r="HQ50" s="115"/>
      <c r="HR50" s="115"/>
      <c r="HS50" s="115"/>
      <c r="HT50" s="115"/>
      <c r="HU50" s="115"/>
      <c r="HV50" s="115"/>
      <c r="HW50" s="105"/>
      <c r="HX50" s="115"/>
      <c r="HY50" s="115"/>
      <c r="HZ50" s="115"/>
      <c r="IA50" s="115"/>
      <c r="IB50" s="115"/>
      <c r="IC50" s="115"/>
      <c r="ID50" s="105"/>
      <c r="IE50" s="115"/>
      <c r="IF50" s="115"/>
      <c r="IG50" s="115"/>
      <c r="IH50" s="115"/>
      <c r="II50" s="115"/>
      <c r="IJ50" s="115"/>
      <c r="IK50" s="105"/>
      <c r="IL50" s="115"/>
      <c r="IM50" s="115"/>
      <c r="IN50" s="115"/>
      <c r="IO50" s="115"/>
      <c r="IP50" s="115"/>
      <c r="IQ50" s="115"/>
      <c r="IR50" s="105"/>
      <c r="IS50" s="115"/>
      <c r="IT50" s="155"/>
      <c r="IU50" s="161"/>
      <c r="IV50" s="161" t="s">
        <v>74</v>
      </c>
      <c r="IW50" s="161"/>
      <c r="IX50" s="161"/>
    </row>
    <row r="51" spans="1:258" ht="11.25" hidden="1" customHeight="1">
      <c r="A51" s="95" t="s">
        <v>39</v>
      </c>
      <c r="B51" s="95" t="s">
        <v>111</v>
      </c>
      <c r="C51" s="95"/>
      <c r="D51" s="95"/>
      <c r="E51" s="245"/>
      <c r="F51" s="246"/>
      <c r="G51" s="95"/>
      <c r="H51" s="95"/>
      <c r="I51" s="95"/>
      <c r="J51" s="95"/>
      <c r="K51" s="95"/>
      <c r="L51" s="121"/>
      <c r="M51" s="137"/>
      <c r="N51" s="137"/>
      <c r="O51" s="163"/>
      <c r="P51" s="162"/>
      <c r="Q51" s="136"/>
      <c r="R51" s="162"/>
      <c r="S51" s="138"/>
      <c r="T51" s="139" t="s">
        <v>75</v>
      </c>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9"/>
      <c r="DB51" s="119"/>
      <c r="DC51" s="119"/>
      <c r="DD51" s="119"/>
      <c r="DE51" s="119"/>
      <c r="DF51" s="119"/>
      <c r="DG51" s="119"/>
      <c r="DH51" s="119"/>
      <c r="DI51" s="119"/>
      <c r="DJ51" s="119"/>
      <c r="DK51" s="119"/>
      <c r="DL51" s="119"/>
      <c r="DM51" s="119"/>
      <c r="DN51" s="119"/>
      <c r="DO51" s="119"/>
      <c r="DP51" s="119"/>
      <c r="DQ51" s="119"/>
      <c r="DR51" s="119"/>
      <c r="DS51" s="119"/>
      <c r="DT51" s="119"/>
      <c r="DU51" s="119"/>
      <c r="DV51" s="119"/>
      <c r="DW51" s="119"/>
      <c r="DX51" s="119"/>
      <c r="DY51" s="119"/>
      <c r="DZ51" s="119"/>
      <c r="EA51" s="119"/>
      <c r="EB51" s="119"/>
      <c r="EC51" s="119"/>
      <c r="ED51" s="119"/>
      <c r="EE51" s="119"/>
      <c r="EF51" s="119"/>
      <c r="EG51" s="119"/>
      <c r="EH51" s="119"/>
      <c r="EI51" s="119"/>
      <c r="EJ51" s="119"/>
      <c r="EK51" s="119"/>
      <c r="EL51" s="119"/>
      <c r="EM51" s="119"/>
      <c r="EN51" s="119"/>
      <c r="EO51" s="119"/>
      <c r="EP51" s="119"/>
      <c r="EQ51" s="119"/>
      <c r="ER51" s="119"/>
      <c r="ES51" s="119"/>
      <c r="ET51" s="119"/>
      <c r="EU51" s="119"/>
      <c r="EV51" s="119"/>
      <c r="EW51" s="119"/>
      <c r="EX51" s="119"/>
      <c r="EY51" s="119"/>
      <c r="EZ51" s="119"/>
      <c r="FA51" s="119"/>
      <c r="FB51" s="119"/>
      <c r="FC51" s="119"/>
      <c r="FD51" s="119"/>
      <c r="FE51" s="119"/>
      <c r="FF51" s="119"/>
      <c r="FG51" s="119"/>
      <c r="FH51" s="119"/>
      <c r="FI51" s="119"/>
      <c r="FJ51" s="119"/>
      <c r="FK51" s="119"/>
      <c r="FL51" s="119"/>
      <c r="FM51" s="119"/>
      <c r="FN51" s="119"/>
      <c r="FO51" s="119"/>
      <c r="FP51" s="119"/>
      <c r="FQ51" s="119"/>
      <c r="FR51" s="119"/>
      <c r="FS51" s="119"/>
      <c r="FT51" s="119"/>
      <c r="FU51" s="119"/>
      <c r="FV51" s="119"/>
      <c r="FW51" s="119"/>
      <c r="FX51" s="119"/>
      <c r="FY51" s="119"/>
      <c r="FZ51" s="119"/>
      <c r="GA51" s="119"/>
      <c r="GB51" s="119"/>
      <c r="GC51" s="119"/>
      <c r="GD51" s="119"/>
      <c r="GE51" s="119"/>
      <c r="GF51" s="119"/>
      <c r="GG51" s="119"/>
      <c r="GH51" s="119"/>
      <c r="GI51" s="119"/>
      <c r="GJ51" s="119"/>
      <c r="GK51" s="119"/>
      <c r="GL51" s="119"/>
      <c r="GM51" s="119"/>
      <c r="GN51" s="119"/>
      <c r="GO51" s="119"/>
      <c r="GP51" s="119"/>
      <c r="GQ51" s="119"/>
      <c r="GR51" s="119"/>
      <c r="GS51" s="119"/>
      <c r="GT51" s="119"/>
      <c r="GU51" s="119"/>
      <c r="GV51" s="119"/>
      <c r="GW51" s="119"/>
      <c r="GX51" s="119"/>
      <c r="GY51" s="119"/>
      <c r="GZ51" s="119"/>
      <c r="HA51" s="119"/>
      <c r="HB51" s="119"/>
      <c r="HC51" s="119"/>
      <c r="HD51" s="119"/>
      <c r="HE51" s="119"/>
      <c r="HF51" s="119"/>
      <c r="HG51" s="119"/>
      <c r="HH51" s="119"/>
      <c r="HI51" s="119"/>
      <c r="HJ51" s="119"/>
      <c r="HK51" s="119"/>
      <c r="HL51" s="119"/>
      <c r="HM51" s="119"/>
      <c r="HN51" s="119"/>
      <c r="HO51" s="119"/>
      <c r="HP51" s="119"/>
      <c r="HQ51" s="119"/>
      <c r="HR51" s="119"/>
      <c r="HS51" s="119"/>
      <c r="HT51" s="119"/>
      <c r="HU51" s="119"/>
      <c r="HV51" s="119"/>
      <c r="HW51" s="119"/>
      <c r="HX51" s="119"/>
      <c r="HY51" s="119"/>
      <c r="HZ51" s="119"/>
      <c r="IA51" s="119"/>
      <c r="IB51" s="119"/>
      <c r="IC51" s="119"/>
      <c r="ID51" s="119"/>
      <c r="IE51" s="119"/>
      <c r="IF51" s="119"/>
      <c r="IG51" s="119"/>
      <c r="IH51" s="119"/>
      <c r="II51" s="119"/>
      <c r="IJ51" s="119"/>
      <c r="IK51" s="119"/>
      <c r="IL51" s="119"/>
      <c r="IM51" s="119"/>
      <c r="IN51" s="119"/>
      <c r="IO51" s="119"/>
      <c r="IP51" s="119"/>
      <c r="IQ51" s="119"/>
      <c r="IR51" s="119"/>
      <c r="IS51" s="119"/>
      <c r="IT51" s="163"/>
      <c r="IU51" s="161"/>
      <c r="IV51" s="161" t="s">
        <v>75</v>
      </c>
      <c r="IW51" s="161"/>
      <c r="IX51" s="161"/>
    </row>
    <row r="52" spans="1:258" ht="14.25" hidden="1" customHeight="1">
      <c r="A52" s="95" t="s">
        <v>39</v>
      </c>
      <c r="B52" s="95"/>
      <c r="C52" s="95"/>
      <c r="D52" s="95"/>
      <c r="E52" s="246"/>
      <c r="F52" s="95"/>
      <c r="G52" s="95"/>
      <c r="H52" s="95"/>
      <c r="I52" s="95"/>
      <c r="J52" s="95"/>
      <c r="K52" s="95"/>
      <c r="L52" s="121"/>
      <c r="M52" s="137"/>
      <c r="N52" s="137"/>
      <c r="O52" s="163"/>
      <c r="P52" s="162"/>
      <c r="Q52" s="136"/>
      <c r="R52" s="162"/>
      <c r="S52" s="138"/>
      <c r="T52" s="139" t="s">
        <v>76</v>
      </c>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19"/>
      <c r="BQ52" s="119"/>
      <c r="BR52" s="119"/>
      <c r="BS52" s="119"/>
      <c r="BT52" s="119"/>
      <c r="BU52" s="119"/>
      <c r="BV52" s="119"/>
      <c r="BW52" s="119"/>
      <c r="BX52" s="119"/>
      <c r="BY52" s="119"/>
      <c r="BZ52" s="119"/>
      <c r="CA52" s="119"/>
      <c r="CB52" s="119"/>
      <c r="CC52" s="119"/>
      <c r="CD52" s="119"/>
      <c r="CE52" s="119"/>
      <c r="CF52" s="119"/>
      <c r="CG52" s="119"/>
      <c r="CH52" s="119"/>
      <c r="CI52" s="119"/>
      <c r="CJ52" s="119"/>
      <c r="CK52" s="119"/>
      <c r="CL52" s="119"/>
      <c r="CM52" s="119"/>
      <c r="CN52" s="119"/>
      <c r="CO52" s="119"/>
      <c r="CP52" s="119"/>
      <c r="CQ52" s="119"/>
      <c r="CR52" s="119"/>
      <c r="CS52" s="119"/>
      <c r="CT52" s="119"/>
      <c r="CU52" s="119"/>
      <c r="CV52" s="119"/>
      <c r="CW52" s="119"/>
      <c r="CX52" s="119"/>
      <c r="CY52" s="119"/>
      <c r="CZ52" s="119"/>
      <c r="DA52" s="119"/>
      <c r="DB52" s="119"/>
      <c r="DC52" s="119"/>
      <c r="DD52" s="119"/>
      <c r="DE52" s="119"/>
      <c r="DF52" s="119"/>
      <c r="DG52" s="119"/>
      <c r="DH52" s="119"/>
      <c r="DI52" s="119"/>
      <c r="DJ52" s="119"/>
      <c r="DK52" s="119"/>
      <c r="DL52" s="119"/>
      <c r="DM52" s="119"/>
      <c r="DN52" s="119"/>
      <c r="DO52" s="119"/>
      <c r="DP52" s="119"/>
      <c r="DQ52" s="119"/>
      <c r="DR52" s="119"/>
      <c r="DS52" s="119"/>
      <c r="DT52" s="119"/>
      <c r="DU52" s="119"/>
      <c r="DV52" s="119"/>
      <c r="DW52" s="119"/>
      <c r="DX52" s="119"/>
      <c r="DY52" s="119"/>
      <c r="DZ52" s="119"/>
      <c r="EA52" s="119"/>
      <c r="EB52" s="119"/>
      <c r="EC52" s="119"/>
      <c r="ED52" s="119"/>
      <c r="EE52" s="119"/>
      <c r="EF52" s="119"/>
      <c r="EG52" s="119"/>
      <c r="EH52" s="119"/>
      <c r="EI52" s="119"/>
      <c r="EJ52" s="119"/>
      <c r="EK52" s="119"/>
      <c r="EL52" s="119"/>
      <c r="EM52" s="119"/>
      <c r="EN52" s="119"/>
      <c r="EO52" s="119"/>
      <c r="EP52" s="119"/>
      <c r="EQ52" s="119"/>
      <c r="ER52" s="119"/>
      <c r="ES52" s="119"/>
      <c r="ET52" s="119"/>
      <c r="EU52" s="119"/>
      <c r="EV52" s="119"/>
      <c r="EW52" s="119"/>
      <c r="EX52" s="119"/>
      <c r="EY52" s="119"/>
      <c r="EZ52" s="119"/>
      <c r="FA52" s="119"/>
      <c r="FB52" s="119"/>
      <c r="FC52" s="119"/>
      <c r="FD52" s="119"/>
      <c r="FE52" s="119"/>
      <c r="FF52" s="119"/>
      <c r="FG52" s="119"/>
      <c r="FH52" s="119"/>
      <c r="FI52" s="119"/>
      <c r="FJ52" s="119"/>
      <c r="FK52" s="119"/>
      <c r="FL52" s="119"/>
      <c r="FM52" s="119"/>
      <c r="FN52" s="119"/>
      <c r="FO52" s="119"/>
      <c r="FP52" s="119"/>
      <c r="FQ52" s="119"/>
      <c r="FR52" s="119"/>
      <c r="FS52" s="119"/>
      <c r="FT52" s="119"/>
      <c r="FU52" s="119"/>
      <c r="FV52" s="119"/>
      <c r="FW52" s="119"/>
      <c r="FX52" s="119"/>
      <c r="FY52" s="119"/>
      <c r="FZ52" s="119"/>
      <c r="GA52" s="119"/>
      <c r="GB52" s="119"/>
      <c r="GC52" s="119"/>
      <c r="GD52" s="119"/>
      <c r="GE52" s="119"/>
      <c r="GF52" s="119"/>
      <c r="GG52" s="119"/>
      <c r="GH52" s="119"/>
      <c r="GI52" s="119"/>
      <c r="GJ52" s="119"/>
      <c r="GK52" s="119"/>
      <c r="GL52" s="119"/>
      <c r="GM52" s="119"/>
      <c r="GN52" s="119"/>
      <c r="GO52" s="119"/>
      <c r="GP52" s="119"/>
      <c r="GQ52" s="119"/>
      <c r="GR52" s="119"/>
      <c r="GS52" s="119"/>
      <c r="GT52" s="119"/>
      <c r="GU52" s="119"/>
      <c r="GV52" s="119"/>
      <c r="GW52" s="119"/>
      <c r="GX52" s="119"/>
      <c r="GY52" s="119"/>
      <c r="GZ52" s="119"/>
      <c r="HA52" s="119"/>
      <c r="HB52" s="119"/>
      <c r="HC52" s="119"/>
      <c r="HD52" s="119"/>
      <c r="HE52" s="119"/>
      <c r="HF52" s="119"/>
      <c r="HG52" s="119"/>
      <c r="HH52" s="119"/>
      <c r="HI52" s="119"/>
      <c r="HJ52" s="119"/>
      <c r="HK52" s="119"/>
      <c r="HL52" s="119"/>
      <c r="HM52" s="119"/>
      <c r="HN52" s="119"/>
      <c r="HO52" s="119"/>
      <c r="HP52" s="119"/>
      <c r="HQ52" s="119"/>
      <c r="HR52" s="119"/>
      <c r="HS52" s="119"/>
      <c r="HT52" s="119"/>
      <c r="HU52" s="119"/>
      <c r="HV52" s="119"/>
      <c r="HW52" s="119"/>
      <c r="HX52" s="119"/>
      <c r="HY52" s="119"/>
      <c r="HZ52" s="119"/>
      <c r="IA52" s="119"/>
      <c r="IB52" s="119"/>
      <c r="IC52" s="119"/>
      <c r="ID52" s="119"/>
      <c r="IE52" s="119"/>
      <c r="IF52" s="119"/>
      <c r="IG52" s="119"/>
      <c r="IH52" s="119"/>
      <c r="II52" s="119"/>
      <c r="IJ52" s="119"/>
      <c r="IK52" s="119"/>
      <c r="IL52" s="119"/>
      <c r="IM52" s="119"/>
      <c r="IN52" s="119"/>
      <c r="IO52" s="119"/>
      <c r="IP52" s="119"/>
      <c r="IQ52" s="119"/>
      <c r="IR52" s="119"/>
      <c r="IS52" s="119"/>
      <c r="IT52" s="163"/>
      <c r="IU52" s="161"/>
      <c r="IV52" s="161" t="s">
        <v>76</v>
      </c>
      <c r="IW52" s="161"/>
      <c r="IX52" s="161"/>
    </row>
    <row r="53" spans="1:258" ht="14.25" hidden="1" customHeight="1">
      <c r="A53" s="95"/>
      <c r="B53" s="95"/>
      <c r="C53" s="95"/>
      <c r="D53" s="95"/>
      <c r="E53" s="95"/>
      <c r="F53" s="95"/>
      <c r="G53" s="95"/>
      <c r="H53" s="95"/>
      <c r="I53" s="95"/>
      <c r="J53" s="95"/>
      <c r="K53" s="95"/>
      <c r="L53" s="121"/>
      <c r="M53" s="137"/>
      <c r="N53" s="137"/>
      <c r="O53" s="163"/>
      <c r="P53" s="162"/>
      <c r="Q53" s="136"/>
      <c r="R53" s="162"/>
      <c r="S53" s="138"/>
      <c r="T53" s="139" t="s">
        <v>114</v>
      </c>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19"/>
      <c r="BQ53" s="119"/>
      <c r="BR53" s="119"/>
      <c r="BS53" s="119"/>
      <c r="BT53" s="119"/>
      <c r="BU53" s="119"/>
      <c r="BV53" s="119"/>
      <c r="BW53" s="119"/>
      <c r="BX53" s="119"/>
      <c r="BY53" s="119"/>
      <c r="BZ53" s="119"/>
      <c r="CA53" s="119"/>
      <c r="CB53" s="119"/>
      <c r="CC53" s="119"/>
      <c r="CD53" s="119"/>
      <c r="CE53" s="119"/>
      <c r="CF53" s="119"/>
      <c r="CG53" s="119"/>
      <c r="CH53" s="119"/>
      <c r="CI53" s="119"/>
      <c r="CJ53" s="119"/>
      <c r="CK53" s="119"/>
      <c r="CL53" s="119"/>
      <c r="CM53" s="119"/>
      <c r="CN53" s="119"/>
      <c r="CO53" s="119"/>
      <c r="CP53" s="119"/>
      <c r="CQ53" s="119"/>
      <c r="CR53" s="119"/>
      <c r="CS53" s="119"/>
      <c r="CT53" s="119"/>
      <c r="CU53" s="119"/>
      <c r="CV53" s="119"/>
      <c r="CW53" s="119"/>
      <c r="CX53" s="119"/>
      <c r="CY53" s="119"/>
      <c r="CZ53" s="119"/>
      <c r="DA53" s="119"/>
      <c r="DB53" s="119"/>
      <c r="DC53" s="119"/>
      <c r="DD53" s="119"/>
      <c r="DE53" s="119"/>
      <c r="DF53" s="119"/>
      <c r="DG53" s="119"/>
      <c r="DH53" s="119"/>
      <c r="DI53" s="119"/>
      <c r="DJ53" s="119"/>
      <c r="DK53" s="119"/>
      <c r="DL53" s="119"/>
      <c r="DM53" s="119"/>
      <c r="DN53" s="119"/>
      <c r="DO53" s="119"/>
      <c r="DP53" s="119"/>
      <c r="DQ53" s="119"/>
      <c r="DR53" s="119"/>
      <c r="DS53" s="119"/>
      <c r="DT53" s="119"/>
      <c r="DU53" s="119"/>
      <c r="DV53" s="119"/>
      <c r="DW53" s="119"/>
      <c r="DX53" s="119"/>
      <c r="DY53" s="119"/>
      <c r="DZ53" s="119"/>
      <c r="EA53" s="119"/>
      <c r="EB53" s="119"/>
      <c r="EC53" s="119"/>
      <c r="ED53" s="119"/>
      <c r="EE53" s="119"/>
      <c r="EF53" s="119"/>
      <c r="EG53" s="119"/>
      <c r="EH53" s="119"/>
      <c r="EI53" s="119"/>
      <c r="EJ53" s="119"/>
      <c r="EK53" s="119"/>
      <c r="EL53" s="119"/>
      <c r="EM53" s="119"/>
      <c r="EN53" s="119"/>
      <c r="EO53" s="119"/>
      <c r="EP53" s="119"/>
      <c r="EQ53" s="119"/>
      <c r="ER53" s="119"/>
      <c r="ES53" s="119"/>
      <c r="ET53" s="119"/>
      <c r="EU53" s="119"/>
      <c r="EV53" s="119"/>
      <c r="EW53" s="119"/>
      <c r="EX53" s="119"/>
      <c r="EY53" s="119"/>
      <c r="EZ53" s="119"/>
      <c r="FA53" s="119"/>
      <c r="FB53" s="119"/>
      <c r="FC53" s="119"/>
      <c r="FD53" s="119"/>
      <c r="FE53" s="119"/>
      <c r="FF53" s="119"/>
      <c r="FG53" s="119"/>
      <c r="FH53" s="119"/>
      <c r="FI53" s="119"/>
      <c r="FJ53" s="119"/>
      <c r="FK53" s="119"/>
      <c r="FL53" s="119"/>
      <c r="FM53" s="119"/>
      <c r="FN53" s="119"/>
      <c r="FO53" s="119"/>
      <c r="FP53" s="119"/>
      <c r="FQ53" s="119"/>
      <c r="FR53" s="119"/>
      <c r="FS53" s="119"/>
      <c r="FT53" s="119"/>
      <c r="FU53" s="119"/>
      <c r="FV53" s="119"/>
      <c r="FW53" s="119"/>
      <c r="FX53" s="119"/>
      <c r="FY53" s="119"/>
      <c r="FZ53" s="119"/>
      <c r="GA53" s="119"/>
      <c r="GB53" s="119"/>
      <c r="GC53" s="119"/>
      <c r="GD53" s="119"/>
      <c r="GE53" s="119"/>
      <c r="GF53" s="119"/>
      <c r="GG53" s="119"/>
      <c r="GH53" s="119"/>
      <c r="GI53" s="119"/>
      <c r="GJ53" s="119"/>
      <c r="GK53" s="119"/>
      <c r="GL53" s="119"/>
      <c r="GM53" s="119"/>
      <c r="GN53" s="119"/>
      <c r="GO53" s="119"/>
      <c r="GP53" s="119"/>
      <c r="GQ53" s="119"/>
      <c r="GR53" s="119"/>
      <c r="GS53" s="119"/>
      <c r="GT53" s="119"/>
      <c r="GU53" s="119"/>
      <c r="GV53" s="119"/>
      <c r="GW53" s="119"/>
      <c r="GX53" s="119"/>
      <c r="GY53" s="119"/>
      <c r="GZ53" s="119"/>
      <c r="HA53" s="119"/>
      <c r="HB53" s="119"/>
      <c r="HC53" s="119"/>
      <c r="HD53" s="119"/>
      <c r="HE53" s="119"/>
      <c r="HF53" s="119"/>
      <c r="HG53" s="119"/>
      <c r="HH53" s="119"/>
      <c r="HI53" s="119"/>
      <c r="HJ53" s="119"/>
      <c r="HK53" s="119"/>
      <c r="HL53" s="119"/>
      <c r="HM53" s="119"/>
      <c r="HN53" s="119"/>
      <c r="HO53" s="119"/>
      <c r="HP53" s="119"/>
      <c r="HQ53" s="119"/>
      <c r="HR53" s="119"/>
      <c r="HS53" s="119"/>
      <c r="HT53" s="119"/>
      <c r="HU53" s="119"/>
      <c r="HV53" s="119"/>
      <c r="HW53" s="119"/>
      <c r="HX53" s="119"/>
      <c r="HY53" s="119"/>
      <c r="HZ53" s="119"/>
      <c r="IA53" s="119"/>
      <c r="IB53" s="119"/>
      <c r="IC53" s="119"/>
      <c r="ID53" s="119"/>
      <c r="IE53" s="119"/>
      <c r="IF53" s="119"/>
      <c r="IG53" s="119"/>
      <c r="IH53" s="119"/>
      <c r="II53" s="119"/>
      <c r="IJ53" s="119"/>
      <c r="IK53" s="119"/>
      <c r="IL53" s="119"/>
      <c r="IM53" s="119"/>
      <c r="IN53" s="119"/>
      <c r="IO53" s="119"/>
      <c r="IP53" s="119"/>
      <c r="IQ53" s="119"/>
      <c r="IR53" s="119"/>
      <c r="IS53" s="119"/>
      <c r="IT53" s="163"/>
      <c r="IU53" s="161"/>
      <c r="IV53" s="161" t="s">
        <v>114</v>
      </c>
      <c r="IW53" s="161"/>
      <c r="IX53" s="161"/>
    </row>
    <row r="54" spans="1:258" ht="14.25" customHeight="1">
      <c r="A54" s="155"/>
      <c r="B54" s="155"/>
      <c r="C54" s="155"/>
      <c r="D54" s="155"/>
      <c r="E54" s="155"/>
      <c r="F54" s="155"/>
      <c r="G54" s="155"/>
      <c r="H54" s="155"/>
      <c r="I54" s="155"/>
      <c r="J54" s="155"/>
      <c r="K54" s="155"/>
      <c r="L54" s="155"/>
      <c r="M54" s="89"/>
      <c r="N54" s="89"/>
      <c r="O54" s="89"/>
      <c r="P54" s="157"/>
      <c r="Q54" s="157"/>
      <c r="R54" s="157"/>
      <c r="S54" s="157"/>
      <c r="T54" s="155"/>
      <c r="U54" s="155"/>
      <c r="V54" s="155"/>
      <c r="W54" s="155"/>
      <c r="X54" s="155"/>
      <c r="Y54" s="155"/>
      <c r="Z54" s="155"/>
      <c r="AA54" s="155"/>
      <c r="AB54" s="155"/>
      <c r="AC54" s="155"/>
      <c r="AD54" s="155"/>
      <c r="AE54" s="155"/>
      <c r="AF54" s="155"/>
      <c r="AG54" s="155"/>
      <c r="AH54" s="155"/>
      <c r="AI54" s="155"/>
      <c r="AJ54" s="157"/>
      <c r="AK54" s="157"/>
      <c r="AL54" s="157"/>
      <c r="AM54" s="157"/>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7"/>
      <c r="BR54" s="157"/>
      <c r="BS54" s="157"/>
      <c r="BT54" s="157"/>
      <c r="BU54" s="157"/>
      <c r="BV54" s="157"/>
      <c r="BW54" s="157"/>
      <c r="BX54" s="157"/>
      <c r="BY54" s="157"/>
      <c r="BZ54" s="157"/>
      <c r="CA54" s="157"/>
      <c r="CB54" s="157"/>
      <c r="CC54" s="157"/>
      <c r="CD54" s="157"/>
      <c r="CE54" s="157"/>
      <c r="CF54" s="157"/>
      <c r="CG54" s="157"/>
      <c r="CH54" s="157"/>
      <c r="CI54" s="157"/>
      <c r="CJ54" s="157"/>
      <c r="CK54" s="157"/>
      <c r="CL54" s="157"/>
      <c r="CM54" s="157"/>
      <c r="CN54" s="157"/>
      <c r="CO54" s="157"/>
      <c r="CP54" s="157"/>
      <c r="CQ54" s="157"/>
      <c r="CR54" s="157"/>
      <c r="CS54" s="157"/>
      <c r="CT54" s="157"/>
      <c r="CU54" s="157"/>
      <c r="CV54" s="157"/>
      <c r="CW54" s="157"/>
      <c r="CX54" s="157"/>
      <c r="CY54" s="157"/>
      <c r="CZ54" s="157"/>
      <c r="DA54" s="157"/>
      <c r="DB54" s="157"/>
      <c r="DC54" s="157"/>
      <c r="DD54" s="157"/>
      <c r="DE54" s="157"/>
      <c r="DF54" s="157"/>
      <c r="DG54" s="157"/>
      <c r="DH54" s="157"/>
      <c r="DI54" s="157"/>
      <c r="DJ54" s="157"/>
      <c r="DK54" s="157"/>
      <c r="DL54" s="157"/>
      <c r="DM54" s="157"/>
      <c r="DN54" s="157"/>
      <c r="DO54" s="157"/>
      <c r="DP54" s="157"/>
      <c r="DQ54" s="157"/>
      <c r="DR54" s="157"/>
      <c r="DS54" s="157"/>
      <c r="DT54" s="157"/>
      <c r="DU54" s="157"/>
      <c r="DV54" s="157"/>
      <c r="DW54" s="157"/>
      <c r="DX54" s="157"/>
      <c r="DY54" s="157"/>
      <c r="DZ54" s="157"/>
      <c r="EA54" s="157"/>
      <c r="EB54" s="157"/>
      <c r="EC54" s="157"/>
      <c r="ED54" s="157"/>
      <c r="EE54" s="157"/>
      <c r="EF54" s="157"/>
      <c r="EG54" s="157"/>
      <c r="EH54" s="157"/>
      <c r="EI54" s="157"/>
      <c r="EJ54" s="157"/>
      <c r="EK54" s="157"/>
      <c r="EL54" s="157"/>
      <c r="EM54" s="157"/>
      <c r="EN54" s="157"/>
      <c r="EO54" s="157"/>
      <c r="EP54" s="157"/>
      <c r="EQ54" s="157"/>
      <c r="ER54" s="157"/>
      <c r="ES54" s="157"/>
      <c r="ET54" s="157"/>
      <c r="EU54" s="157"/>
      <c r="EV54" s="157"/>
      <c r="EW54" s="157"/>
      <c r="EX54" s="157"/>
      <c r="EY54" s="157"/>
      <c r="EZ54" s="157"/>
      <c r="FA54" s="157"/>
      <c r="FB54" s="157"/>
      <c r="FC54" s="157"/>
      <c r="FD54" s="157"/>
      <c r="FE54" s="157"/>
      <c r="FF54" s="157"/>
      <c r="FG54" s="157"/>
      <c r="FH54" s="157"/>
      <c r="FI54" s="157"/>
      <c r="FJ54" s="157"/>
      <c r="FK54" s="157"/>
      <c r="FL54" s="157"/>
      <c r="FM54" s="157"/>
      <c r="FN54" s="157"/>
      <c r="FO54" s="157"/>
      <c r="FP54" s="157"/>
      <c r="FQ54" s="157"/>
      <c r="FR54" s="157"/>
      <c r="FS54" s="157"/>
      <c r="FT54" s="157"/>
      <c r="FU54" s="157"/>
      <c r="FV54" s="157"/>
      <c r="FW54" s="157"/>
      <c r="FX54" s="157"/>
      <c r="FY54" s="157"/>
      <c r="FZ54" s="157"/>
      <c r="GA54" s="157"/>
      <c r="GB54" s="157"/>
      <c r="GC54" s="157"/>
      <c r="GD54" s="157"/>
      <c r="GE54" s="157"/>
      <c r="GF54" s="157"/>
      <c r="GG54" s="157"/>
      <c r="GH54" s="157"/>
      <c r="GI54" s="157"/>
      <c r="GJ54" s="157"/>
      <c r="GK54" s="157"/>
      <c r="GL54" s="157"/>
      <c r="GM54" s="157"/>
      <c r="GN54" s="157"/>
      <c r="GO54" s="157"/>
      <c r="GP54" s="157"/>
      <c r="GQ54" s="157"/>
      <c r="GR54" s="157"/>
      <c r="GS54" s="157"/>
      <c r="GT54" s="157"/>
      <c r="GU54" s="157"/>
      <c r="GV54" s="157"/>
      <c r="GW54" s="157"/>
      <c r="GX54" s="157"/>
      <c r="GY54" s="157"/>
      <c r="GZ54" s="157"/>
      <c r="HA54" s="157"/>
      <c r="HB54" s="157"/>
      <c r="HC54" s="157"/>
      <c r="HD54" s="157"/>
      <c r="HE54" s="157"/>
      <c r="HF54" s="157"/>
      <c r="HG54" s="157"/>
      <c r="HH54" s="157"/>
      <c r="HI54" s="157"/>
      <c r="HJ54" s="157"/>
      <c r="HK54" s="157"/>
      <c r="HL54" s="157"/>
      <c r="HM54" s="157"/>
      <c r="HN54" s="157"/>
      <c r="HO54" s="157"/>
      <c r="HP54" s="157"/>
      <c r="HQ54" s="157"/>
      <c r="HR54" s="157"/>
      <c r="HS54" s="157"/>
      <c r="HT54" s="157"/>
      <c r="HU54" s="157"/>
      <c r="HV54" s="157"/>
      <c r="HW54" s="157"/>
      <c r="HX54" s="157"/>
      <c r="HY54" s="157"/>
      <c r="HZ54" s="157"/>
      <c r="IA54" s="157"/>
      <c r="IB54" s="157"/>
      <c r="IC54" s="157"/>
      <c r="ID54" s="157"/>
      <c r="IE54" s="157"/>
      <c r="IF54" s="157"/>
      <c r="IG54" s="157"/>
      <c r="IH54" s="157"/>
      <c r="II54" s="157"/>
      <c r="IJ54" s="157"/>
      <c r="IK54" s="157"/>
      <c r="IL54" s="157"/>
      <c r="IM54" s="157"/>
      <c r="IN54" s="157"/>
      <c r="IO54" s="157"/>
      <c r="IP54" s="157"/>
      <c r="IQ54" s="157"/>
      <c r="IR54" s="157"/>
      <c r="IS54" s="155"/>
      <c r="IT54" s="157"/>
      <c r="IU54" s="157"/>
      <c r="IV54" s="157"/>
      <c r="IW54" s="157"/>
      <c r="IX54" s="157"/>
    </row>
    <row r="55" spans="1:258" ht="14.25" customHeight="1">
      <c r="A55" s="155"/>
      <c r="B55" s="155"/>
      <c r="C55" s="155"/>
      <c r="D55" s="155"/>
      <c r="E55" s="155"/>
      <c r="F55" s="155"/>
      <c r="G55" s="155"/>
      <c r="H55" s="155"/>
      <c r="I55" s="155"/>
      <c r="J55" s="155"/>
      <c r="K55" s="155"/>
      <c r="L55" s="155"/>
      <c r="M55" s="155"/>
      <c r="N55" s="155"/>
      <c r="O55" s="89"/>
      <c r="P55" s="155"/>
      <c r="Q55" s="155"/>
      <c r="R55" s="155"/>
      <c r="S55" s="107"/>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1"/>
      <c r="AU55" s="191"/>
      <c r="AV55" s="191"/>
      <c r="AW55" s="191"/>
      <c r="AX55" s="191"/>
      <c r="AY55" s="191"/>
      <c r="AZ55" s="191"/>
      <c r="BA55" s="191"/>
      <c r="BB55" s="191"/>
      <c r="BC55" s="191"/>
      <c r="BD55" s="191"/>
      <c r="BE55" s="191"/>
      <c r="BF55" s="191"/>
      <c r="BG55" s="191"/>
      <c r="BH55" s="191"/>
      <c r="BI55" s="191"/>
      <c r="BJ55" s="191"/>
      <c r="BK55" s="191"/>
      <c r="BL55" s="191"/>
      <c r="BM55" s="191"/>
      <c r="BN55" s="191"/>
      <c r="BO55" s="191"/>
      <c r="BP55" s="191"/>
      <c r="BQ55" s="191"/>
      <c r="BR55" s="191"/>
      <c r="BS55" s="191"/>
      <c r="BT55" s="191"/>
      <c r="BU55" s="191"/>
      <c r="BV55" s="191"/>
      <c r="BW55" s="191"/>
      <c r="BX55" s="191"/>
      <c r="BY55" s="191"/>
      <c r="BZ55" s="191"/>
      <c r="CA55" s="191"/>
      <c r="CB55" s="191"/>
      <c r="CC55" s="191"/>
      <c r="CD55" s="191"/>
      <c r="CE55" s="191"/>
      <c r="CF55" s="191"/>
      <c r="CG55" s="191"/>
      <c r="CH55" s="191"/>
      <c r="CI55" s="191"/>
      <c r="CJ55" s="191"/>
      <c r="CK55" s="191"/>
      <c r="CL55" s="191"/>
      <c r="CM55" s="191"/>
      <c r="CN55" s="191"/>
      <c r="CO55" s="191"/>
      <c r="CP55" s="191"/>
      <c r="CQ55" s="191"/>
      <c r="CR55" s="191"/>
      <c r="CS55" s="191"/>
      <c r="CT55" s="191"/>
      <c r="CU55" s="191"/>
      <c r="CV55" s="191"/>
      <c r="CW55" s="191"/>
      <c r="CX55" s="191"/>
      <c r="CY55" s="191"/>
      <c r="CZ55" s="191"/>
      <c r="DA55" s="191"/>
      <c r="DB55" s="191"/>
      <c r="DC55" s="191"/>
      <c r="DD55" s="191"/>
      <c r="DE55" s="191"/>
      <c r="DF55" s="191"/>
      <c r="DG55" s="191"/>
      <c r="DH55" s="191"/>
      <c r="DI55" s="191"/>
      <c r="DJ55" s="191"/>
      <c r="DK55" s="191"/>
      <c r="DL55" s="191"/>
      <c r="DM55" s="191"/>
      <c r="DN55" s="191"/>
      <c r="DO55" s="191"/>
      <c r="DP55" s="191"/>
      <c r="DQ55" s="191"/>
      <c r="DR55" s="191"/>
      <c r="DS55" s="191"/>
      <c r="DT55" s="191"/>
      <c r="DU55" s="191"/>
      <c r="DV55" s="191"/>
      <c r="DW55" s="191"/>
      <c r="DX55" s="191"/>
      <c r="DY55" s="191"/>
      <c r="DZ55" s="191"/>
      <c r="EA55" s="191"/>
      <c r="EB55" s="191"/>
      <c r="EC55" s="191"/>
      <c r="ED55" s="191"/>
      <c r="EE55" s="191"/>
      <c r="EF55" s="191"/>
      <c r="EG55" s="191"/>
      <c r="EH55" s="191"/>
      <c r="EI55" s="191"/>
      <c r="EJ55" s="191"/>
      <c r="EK55" s="191"/>
      <c r="EL55" s="191"/>
      <c r="EM55" s="191"/>
      <c r="EN55" s="191"/>
      <c r="EO55" s="191"/>
      <c r="EP55" s="191"/>
      <c r="EQ55" s="191"/>
      <c r="ER55" s="191"/>
      <c r="ES55" s="191"/>
      <c r="ET55" s="191"/>
      <c r="EU55" s="191"/>
      <c r="EV55" s="191"/>
      <c r="EW55" s="191"/>
      <c r="EX55" s="191"/>
      <c r="EY55" s="191"/>
      <c r="EZ55" s="191"/>
      <c r="FA55" s="191"/>
      <c r="FB55" s="191"/>
      <c r="FC55" s="191"/>
      <c r="FD55" s="191"/>
      <c r="FE55" s="191"/>
      <c r="FF55" s="191"/>
      <c r="FG55" s="191"/>
      <c r="FH55" s="191"/>
      <c r="FI55" s="191"/>
      <c r="FJ55" s="191"/>
      <c r="FK55" s="191"/>
      <c r="FL55" s="191"/>
      <c r="FM55" s="191"/>
      <c r="FN55" s="191"/>
      <c r="FO55" s="191"/>
      <c r="FP55" s="191"/>
      <c r="FQ55" s="191"/>
      <c r="FR55" s="191"/>
      <c r="FS55" s="191"/>
      <c r="FT55" s="191"/>
      <c r="FU55" s="191"/>
      <c r="FV55" s="191"/>
      <c r="FW55" s="191"/>
      <c r="FX55" s="191"/>
      <c r="FY55" s="191"/>
      <c r="FZ55" s="191"/>
      <c r="GA55" s="191"/>
      <c r="GB55" s="191"/>
      <c r="GC55" s="191"/>
      <c r="GD55" s="191"/>
      <c r="GE55" s="191"/>
      <c r="GF55" s="191"/>
      <c r="GG55" s="191"/>
      <c r="GH55" s="191"/>
      <c r="GI55" s="191"/>
      <c r="GJ55" s="191"/>
      <c r="GK55" s="191"/>
      <c r="GL55" s="191"/>
      <c r="GM55" s="191"/>
      <c r="GN55" s="191"/>
      <c r="GO55" s="191"/>
      <c r="GP55" s="191"/>
      <c r="GQ55" s="191"/>
      <c r="GR55" s="191"/>
      <c r="GS55" s="191"/>
      <c r="GT55" s="191"/>
      <c r="GU55" s="191"/>
      <c r="GV55" s="191"/>
      <c r="GW55" s="191"/>
      <c r="GX55" s="191"/>
      <c r="GY55" s="191"/>
      <c r="GZ55" s="191"/>
      <c r="HA55" s="191"/>
      <c r="HB55" s="191"/>
      <c r="HC55" s="191"/>
      <c r="HD55" s="191"/>
      <c r="HE55" s="191"/>
      <c r="HF55" s="191"/>
      <c r="HG55" s="191"/>
      <c r="HH55" s="191"/>
      <c r="HI55" s="191"/>
      <c r="HJ55" s="191"/>
      <c r="HK55" s="191"/>
      <c r="HL55" s="191"/>
      <c r="HM55" s="191"/>
      <c r="HN55" s="191"/>
      <c r="HO55" s="191"/>
      <c r="HP55" s="191"/>
      <c r="HQ55" s="191"/>
      <c r="HR55" s="191"/>
      <c r="HS55" s="191"/>
      <c r="HT55" s="191"/>
      <c r="HU55" s="191"/>
      <c r="HV55" s="191"/>
      <c r="HW55" s="191"/>
      <c r="HX55" s="191"/>
      <c r="HY55" s="191"/>
      <c r="HZ55" s="191"/>
      <c r="IA55" s="191"/>
      <c r="IB55" s="191"/>
      <c r="IC55" s="191"/>
      <c r="ID55" s="191"/>
      <c r="IE55" s="191"/>
      <c r="IF55" s="191"/>
      <c r="IG55" s="191"/>
      <c r="IH55" s="191"/>
      <c r="II55" s="191"/>
      <c r="IJ55" s="191"/>
      <c r="IK55" s="191"/>
      <c r="IL55" s="191"/>
      <c r="IM55" s="191"/>
      <c r="IN55" s="191"/>
      <c r="IO55" s="191"/>
      <c r="IP55" s="191"/>
      <c r="IQ55" s="191"/>
      <c r="IR55" s="191"/>
      <c r="IS55" s="191"/>
      <c r="IT55" s="155"/>
      <c r="IU55" s="155"/>
      <c r="IV55" s="155"/>
      <c r="IW55" s="155"/>
      <c r="IX55" s="155"/>
    </row>
    <row r="56" spans="1:258" ht="14.25" customHeight="1">
      <c r="A56" s="155"/>
      <c r="B56" s="155"/>
      <c r="C56" s="155"/>
      <c r="D56" s="155"/>
      <c r="E56" s="155"/>
      <c r="F56" s="155"/>
      <c r="G56" s="155"/>
      <c r="H56" s="155"/>
      <c r="I56" s="155"/>
      <c r="J56" s="155"/>
      <c r="K56" s="155"/>
      <c r="L56" s="155"/>
      <c r="M56" s="155"/>
      <c r="N56" s="155"/>
      <c r="O56" s="89"/>
      <c r="P56" s="155"/>
      <c r="Q56" s="155"/>
      <c r="R56" s="155"/>
      <c r="S56" s="155"/>
      <c r="T56" s="155"/>
      <c r="U56" s="155"/>
      <c r="V56" s="155"/>
      <c r="W56" s="155"/>
      <c r="X56" s="155"/>
      <c r="Y56" s="155"/>
      <c r="Z56" s="155"/>
      <c r="AA56" s="155"/>
      <c r="AB56" s="155"/>
      <c r="AC56" s="155"/>
      <c r="AD56" s="155"/>
      <c r="AE56" s="155"/>
      <c r="AF56" s="155"/>
      <c r="AG56" s="155"/>
      <c r="AH56" s="155"/>
      <c r="AI56" s="155"/>
      <c r="AJ56" s="157"/>
      <c r="AK56" s="157"/>
      <c r="AL56" s="157"/>
      <c r="AM56" s="157"/>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c r="BN56" s="157"/>
      <c r="BO56" s="157"/>
      <c r="BP56" s="157"/>
      <c r="BQ56" s="157"/>
      <c r="BR56" s="157"/>
      <c r="BS56" s="157"/>
      <c r="BT56" s="157"/>
      <c r="BU56" s="157"/>
      <c r="BV56" s="157"/>
      <c r="BW56" s="157"/>
      <c r="BX56" s="157"/>
      <c r="BY56" s="157"/>
      <c r="BZ56" s="157"/>
      <c r="CA56" s="157"/>
      <c r="CB56" s="157"/>
      <c r="CC56" s="157"/>
      <c r="CD56" s="157"/>
      <c r="CE56" s="157"/>
      <c r="CF56" s="157"/>
      <c r="CG56" s="157"/>
      <c r="CH56" s="157"/>
      <c r="CI56" s="157"/>
      <c r="CJ56" s="157"/>
      <c r="CK56" s="157"/>
      <c r="CL56" s="157"/>
      <c r="CM56" s="157"/>
      <c r="CN56" s="157"/>
      <c r="CO56" s="157"/>
      <c r="CP56" s="157"/>
      <c r="CQ56" s="157"/>
      <c r="CR56" s="157"/>
      <c r="CS56" s="157"/>
      <c r="CT56" s="157"/>
      <c r="CU56" s="157"/>
      <c r="CV56" s="157"/>
      <c r="CW56" s="157"/>
      <c r="CX56" s="157"/>
      <c r="CY56" s="157"/>
      <c r="CZ56" s="157"/>
      <c r="DA56" s="157"/>
      <c r="DB56" s="157"/>
      <c r="DC56" s="157"/>
      <c r="DD56" s="157"/>
      <c r="DE56" s="157"/>
      <c r="DF56" s="157"/>
      <c r="DG56" s="157"/>
      <c r="DH56" s="157"/>
      <c r="DI56" s="157"/>
      <c r="DJ56" s="157"/>
      <c r="DK56" s="157"/>
      <c r="DL56" s="157"/>
      <c r="DM56" s="157"/>
      <c r="DN56" s="157"/>
      <c r="DO56" s="157"/>
      <c r="DP56" s="157"/>
      <c r="DQ56" s="157"/>
      <c r="DR56" s="157"/>
      <c r="DS56" s="157"/>
      <c r="DT56" s="157"/>
      <c r="DU56" s="157"/>
      <c r="DV56" s="157"/>
      <c r="DW56" s="157"/>
      <c r="DX56" s="157"/>
      <c r="DY56" s="157"/>
      <c r="DZ56" s="157"/>
      <c r="EA56" s="157"/>
      <c r="EB56" s="157"/>
      <c r="EC56" s="157"/>
      <c r="ED56" s="157"/>
      <c r="EE56" s="157"/>
      <c r="EF56" s="157"/>
      <c r="EG56" s="157"/>
      <c r="EH56" s="157"/>
      <c r="EI56" s="157"/>
      <c r="EJ56" s="157"/>
      <c r="EK56" s="157"/>
      <c r="EL56" s="157"/>
      <c r="EM56" s="157"/>
      <c r="EN56" s="157"/>
      <c r="EO56" s="157"/>
      <c r="EP56" s="157"/>
      <c r="EQ56" s="157"/>
      <c r="ER56" s="157"/>
      <c r="ES56" s="157"/>
      <c r="ET56" s="157"/>
      <c r="EU56" s="157"/>
      <c r="EV56" s="157"/>
      <c r="EW56" s="157"/>
      <c r="EX56" s="157"/>
      <c r="EY56" s="157"/>
      <c r="EZ56" s="157"/>
      <c r="FA56" s="157"/>
      <c r="FB56" s="157"/>
      <c r="FC56" s="157"/>
      <c r="FD56" s="157"/>
      <c r="FE56" s="157"/>
      <c r="FF56" s="157"/>
      <c r="FG56" s="157"/>
      <c r="FH56" s="157"/>
      <c r="FI56" s="157"/>
      <c r="FJ56" s="157"/>
      <c r="FK56" s="157"/>
      <c r="FL56" s="157"/>
      <c r="FM56" s="157"/>
      <c r="FN56" s="157"/>
      <c r="FO56" s="157"/>
      <c r="FP56" s="157"/>
      <c r="FQ56" s="157"/>
      <c r="FR56" s="157"/>
      <c r="FS56" s="157"/>
      <c r="FT56" s="157"/>
      <c r="FU56" s="157"/>
      <c r="FV56" s="157"/>
      <c r="FW56" s="157"/>
      <c r="FX56" s="157"/>
      <c r="FY56" s="157"/>
      <c r="FZ56" s="157"/>
      <c r="GA56" s="157"/>
      <c r="GB56" s="157"/>
      <c r="GC56" s="157"/>
      <c r="GD56" s="157"/>
      <c r="GE56" s="157"/>
      <c r="GF56" s="157"/>
      <c r="GG56" s="157"/>
      <c r="GH56" s="157"/>
      <c r="GI56" s="157"/>
      <c r="GJ56" s="157"/>
      <c r="GK56" s="157"/>
      <c r="GL56" s="157"/>
      <c r="GM56" s="157"/>
      <c r="GN56" s="157"/>
      <c r="GO56" s="157"/>
      <c r="GP56" s="157"/>
      <c r="GQ56" s="157"/>
      <c r="GR56" s="157"/>
      <c r="GS56" s="157"/>
      <c r="GT56" s="157"/>
      <c r="GU56" s="157"/>
      <c r="GV56" s="157"/>
      <c r="GW56" s="157"/>
      <c r="GX56" s="157"/>
      <c r="GY56" s="157"/>
      <c r="GZ56" s="157"/>
      <c r="HA56" s="157"/>
      <c r="HB56" s="157"/>
      <c r="HC56" s="157"/>
      <c r="HD56" s="157"/>
      <c r="HE56" s="157"/>
      <c r="HF56" s="157"/>
      <c r="HG56" s="157"/>
      <c r="HH56" s="157"/>
      <c r="HI56" s="157"/>
      <c r="HJ56" s="157"/>
      <c r="HK56" s="157"/>
      <c r="HL56" s="157"/>
      <c r="HM56" s="157"/>
      <c r="HN56" s="157"/>
      <c r="HO56" s="157"/>
      <c r="HP56" s="157"/>
      <c r="HQ56" s="157"/>
      <c r="HR56" s="157"/>
      <c r="HS56" s="157"/>
      <c r="HT56" s="157"/>
      <c r="HU56" s="157"/>
      <c r="HV56" s="157"/>
      <c r="HW56" s="157"/>
      <c r="HX56" s="157"/>
      <c r="HY56" s="157"/>
      <c r="HZ56" s="157"/>
      <c r="IA56" s="157"/>
      <c r="IB56" s="157"/>
      <c r="IC56" s="157"/>
      <c r="ID56" s="157"/>
      <c r="IE56" s="157"/>
      <c r="IF56" s="157"/>
      <c r="IG56" s="157"/>
      <c r="IH56" s="157"/>
      <c r="II56" s="157"/>
      <c r="IJ56" s="157"/>
      <c r="IK56" s="157"/>
      <c r="IL56" s="157"/>
      <c r="IM56" s="157"/>
      <c r="IN56" s="157"/>
      <c r="IO56" s="157"/>
      <c r="IP56" s="157"/>
      <c r="IQ56" s="157"/>
      <c r="IR56" s="157"/>
      <c r="IS56" s="155"/>
      <c r="IT56" s="155"/>
      <c r="IU56" s="155"/>
      <c r="IV56" s="155"/>
      <c r="IW56" s="155"/>
      <c r="IX56" s="155"/>
    </row>
    <row r="57" spans="1:258" ht="14.25" customHeight="1">
      <c r="A57" s="155"/>
      <c r="B57" s="155"/>
      <c r="C57" s="155"/>
      <c r="D57" s="155"/>
      <c r="E57" s="155"/>
      <c r="F57" s="155"/>
      <c r="G57" s="155"/>
      <c r="H57" s="155"/>
      <c r="I57" s="155"/>
      <c r="J57" s="155"/>
      <c r="K57" s="155"/>
      <c r="L57" s="155"/>
      <c r="M57" s="155"/>
      <c r="N57" s="155"/>
      <c r="O57" s="89"/>
      <c r="P57" s="155"/>
      <c r="Q57" s="155"/>
      <c r="R57" s="155"/>
      <c r="S57" s="107"/>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1"/>
      <c r="BR57" s="191"/>
      <c r="BS57" s="191"/>
      <c r="BT57" s="191"/>
      <c r="BU57" s="191"/>
      <c r="BV57" s="191"/>
      <c r="BW57" s="191"/>
      <c r="BX57" s="191"/>
      <c r="BY57" s="191"/>
      <c r="BZ57" s="191"/>
      <c r="CA57" s="191"/>
      <c r="CB57" s="191"/>
      <c r="CC57" s="191"/>
      <c r="CD57" s="191"/>
      <c r="CE57" s="191"/>
      <c r="CF57" s="191"/>
      <c r="CG57" s="191"/>
      <c r="CH57" s="191"/>
      <c r="CI57" s="191"/>
      <c r="CJ57" s="191"/>
      <c r="CK57" s="191"/>
      <c r="CL57" s="191"/>
      <c r="CM57" s="191"/>
      <c r="CN57" s="191"/>
      <c r="CO57" s="191"/>
      <c r="CP57" s="191"/>
      <c r="CQ57" s="191"/>
      <c r="CR57" s="191"/>
      <c r="CS57" s="191"/>
      <c r="CT57" s="191"/>
      <c r="CU57" s="191"/>
      <c r="CV57" s="191"/>
      <c r="CW57" s="191"/>
      <c r="CX57" s="191"/>
      <c r="CY57" s="191"/>
      <c r="CZ57" s="191"/>
      <c r="DA57" s="191"/>
      <c r="DB57" s="191"/>
      <c r="DC57" s="191"/>
      <c r="DD57" s="191"/>
      <c r="DE57" s="191"/>
      <c r="DF57" s="191"/>
      <c r="DG57" s="191"/>
      <c r="DH57" s="191"/>
      <c r="DI57" s="191"/>
      <c r="DJ57" s="191"/>
      <c r="DK57" s="191"/>
      <c r="DL57" s="191"/>
      <c r="DM57" s="191"/>
      <c r="DN57" s="191"/>
      <c r="DO57" s="191"/>
      <c r="DP57" s="191"/>
      <c r="DQ57" s="191"/>
      <c r="DR57" s="191"/>
      <c r="DS57" s="191"/>
      <c r="DT57" s="191"/>
      <c r="DU57" s="191"/>
      <c r="DV57" s="191"/>
      <c r="DW57" s="191"/>
      <c r="DX57" s="191"/>
      <c r="DY57" s="191"/>
      <c r="DZ57" s="191"/>
      <c r="EA57" s="191"/>
      <c r="EB57" s="191"/>
      <c r="EC57" s="191"/>
      <c r="ED57" s="191"/>
      <c r="EE57" s="191"/>
      <c r="EF57" s="191"/>
      <c r="EG57" s="191"/>
      <c r="EH57" s="191"/>
      <c r="EI57" s="191"/>
      <c r="EJ57" s="191"/>
      <c r="EK57" s="191"/>
      <c r="EL57" s="191"/>
      <c r="EM57" s="191"/>
      <c r="EN57" s="191"/>
      <c r="EO57" s="191"/>
      <c r="EP57" s="191"/>
      <c r="EQ57" s="191"/>
      <c r="ER57" s="191"/>
      <c r="ES57" s="191"/>
      <c r="ET57" s="191"/>
      <c r="EU57" s="191"/>
      <c r="EV57" s="191"/>
      <c r="EW57" s="191"/>
      <c r="EX57" s="191"/>
      <c r="EY57" s="191"/>
      <c r="EZ57" s="191"/>
      <c r="FA57" s="191"/>
      <c r="FB57" s="191"/>
      <c r="FC57" s="191"/>
      <c r="FD57" s="191"/>
      <c r="FE57" s="191"/>
      <c r="FF57" s="191"/>
      <c r="FG57" s="191"/>
      <c r="FH57" s="191"/>
      <c r="FI57" s="191"/>
      <c r="FJ57" s="191"/>
      <c r="FK57" s="191"/>
      <c r="FL57" s="191"/>
      <c r="FM57" s="191"/>
      <c r="FN57" s="191"/>
      <c r="FO57" s="191"/>
      <c r="FP57" s="191"/>
      <c r="FQ57" s="191"/>
      <c r="FR57" s="191"/>
      <c r="FS57" s="191"/>
      <c r="FT57" s="191"/>
      <c r="FU57" s="191"/>
      <c r="FV57" s="191"/>
      <c r="FW57" s="191"/>
      <c r="FX57" s="191"/>
      <c r="FY57" s="191"/>
      <c r="FZ57" s="191"/>
      <c r="GA57" s="191"/>
      <c r="GB57" s="191"/>
      <c r="GC57" s="191"/>
      <c r="GD57" s="191"/>
      <c r="GE57" s="191"/>
      <c r="GF57" s="191"/>
      <c r="GG57" s="191"/>
      <c r="GH57" s="191"/>
      <c r="GI57" s="191"/>
      <c r="GJ57" s="191"/>
      <c r="GK57" s="191"/>
      <c r="GL57" s="191"/>
      <c r="GM57" s="191"/>
      <c r="GN57" s="191"/>
      <c r="GO57" s="191"/>
      <c r="GP57" s="191"/>
      <c r="GQ57" s="191"/>
      <c r="GR57" s="191"/>
      <c r="GS57" s="191"/>
      <c r="GT57" s="191"/>
      <c r="GU57" s="191"/>
      <c r="GV57" s="191"/>
      <c r="GW57" s="191"/>
      <c r="GX57" s="191"/>
      <c r="GY57" s="191"/>
      <c r="GZ57" s="191"/>
      <c r="HA57" s="191"/>
      <c r="HB57" s="191"/>
      <c r="HC57" s="191"/>
      <c r="HD57" s="191"/>
      <c r="HE57" s="191"/>
      <c r="HF57" s="191"/>
      <c r="HG57" s="191"/>
      <c r="HH57" s="191"/>
      <c r="HI57" s="191"/>
      <c r="HJ57" s="191"/>
      <c r="HK57" s="191"/>
      <c r="HL57" s="191"/>
      <c r="HM57" s="191"/>
      <c r="HN57" s="191"/>
      <c r="HO57" s="191"/>
      <c r="HP57" s="191"/>
      <c r="HQ57" s="191"/>
      <c r="HR57" s="191"/>
      <c r="HS57" s="191"/>
      <c r="HT57" s="191"/>
      <c r="HU57" s="191"/>
      <c r="HV57" s="191"/>
      <c r="HW57" s="191"/>
      <c r="HX57" s="191"/>
      <c r="HY57" s="191"/>
      <c r="HZ57" s="191"/>
      <c r="IA57" s="191"/>
      <c r="IB57" s="191"/>
      <c r="IC57" s="191"/>
      <c r="ID57" s="191"/>
      <c r="IE57" s="191"/>
      <c r="IF57" s="191"/>
      <c r="IG57" s="191"/>
      <c r="IH57" s="191"/>
      <c r="II57" s="191"/>
      <c r="IJ57" s="191"/>
      <c r="IK57" s="191"/>
      <c r="IL57" s="191"/>
      <c r="IM57" s="191"/>
      <c r="IN57" s="191"/>
      <c r="IO57" s="191"/>
      <c r="IP57" s="191"/>
      <c r="IQ57" s="191"/>
      <c r="IR57" s="191"/>
      <c r="IS57" s="191"/>
      <c r="IT57" s="155"/>
      <c r="IU57" s="155"/>
      <c r="IV57" s="155"/>
      <c r="IW57" s="155"/>
      <c r="IX57" s="155"/>
    </row>
  </sheetData>
  <mergeCells count="748">
    <mergeCell ref="EO40:EP40"/>
    <mergeCell ref="EN46:EN47"/>
    <mergeCell ref="EO46:EO47"/>
    <mergeCell ref="EP46:EP47"/>
    <mergeCell ref="EQ46:EQ47"/>
    <mergeCell ref="BE33:BJ33"/>
    <mergeCell ref="ED35:EJ35"/>
    <mergeCell ref="DW35:EC35"/>
    <mergeCell ref="DP35:DV35"/>
    <mergeCell ref="DI35:DO35"/>
    <mergeCell ref="DB35:DH35"/>
    <mergeCell ref="CU35:DA35"/>
    <mergeCell ref="CN35:CT35"/>
    <mergeCell ref="CG35:CM35"/>
    <mergeCell ref="BZ35:CF35"/>
    <mergeCell ref="BS35:BY35"/>
    <mergeCell ref="BL35:BR35"/>
    <mergeCell ref="DW33:EB33"/>
    <mergeCell ref="DP33:DU33"/>
    <mergeCell ref="DI33:DN33"/>
    <mergeCell ref="DB33:DG33"/>
    <mergeCell ref="CU33:CZ33"/>
    <mergeCell ref="CN33:CS33"/>
    <mergeCell ref="CG33:CL33"/>
    <mergeCell ref="BZ33:CE33"/>
    <mergeCell ref="BS33:BX33"/>
    <mergeCell ref="BE30:BJ30"/>
    <mergeCell ref="DW32:EB32"/>
    <mergeCell ref="DP32:DU32"/>
    <mergeCell ref="DI32:DN32"/>
    <mergeCell ref="DB32:DG32"/>
    <mergeCell ref="CU32:CZ32"/>
    <mergeCell ref="CN32:CS32"/>
    <mergeCell ref="CG32:CL32"/>
    <mergeCell ref="BZ32:CE32"/>
    <mergeCell ref="BS32:BX32"/>
    <mergeCell ref="BE32:BJ32"/>
    <mergeCell ref="DW30:EB30"/>
    <mergeCell ref="DP30:DU30"/>
    <mergeCell ref="DI30:DN30"/>
    <mergeCell ref="DB30:DG30"/>
    <mergeCell ref="CU30:CZ30"/>
    <mergeCell ref="CN30:CS30"/>
    <mergeCell ref="CG30:CL30"/>
    <mergeCell ref="BZ30:CE30"/>
    <mergeCell ref="BS30:BX30"/>
    <mergeCell ref="BE28:BJ28"/>
    <mergeCell ref="DW29:EB29"/>
    <mergeCell ref="DP29:DU29"/>
    <mergeCell ref="DI29:DN29"/>
    <mergeCell ref="DB29:DG29"/>
    <mergeCell ref="CU29:CZ29"/>
    <mergeCell ref="CN29:CS29"/>
    <mergeCell ref="CG29:CL29"/>
    <mergeCell ref="BZ29:CE29"/>
    <mergeCell ref="BS29:BX29"/>
    <mergeCell ref="BE29:BJ29"/>
    <mergeCell ref="DW28:EB28"/>
    <mergeCell ref="DP28:DU28"/>
    <mergeCell ref="DI28:DN28"/>
    <mergeCell ref="DB28:DG28"/>
    <mergeCell ref="CU28:CZ28"/>
    <mergeCell ref="CN28:CS28"/>
    <mergeCell ref="CG28:CL28"/>
    <mergeCell ref="BZ28:CE28"/>
    <mergeCell ref="BS28:BX28"/>
    <mergeCell ref="EW7:EW8"/>
    <mergeCell ref="EX7:EX8"/>
    <mergeCell ref="AX27:BC27"/>
    <mergeCell ref="DW27:EB27"/>
    <mergeCell ref="DP27:DU27"/>
    <mergeCell ref="DI27:DN27"/>
    <mergeCell ref="DB27:DG27"/>
    <mergeCell ref="CU27:CZ27"/>
    <mergeCell ref="CN27:CS27"/>
    <mergeCell ref="CG27:CL27"/>
    <mergeCell ref="BZ27:CE27"/>
    <mergeCell ref="BS27:BX27"/>
    <mergeCell ref="BE27:BJ27"/>
    <mergeCell ref="EU7:EU8"/>
    <mergeCell ref="EN7:EN8"/>
    <mergeCell ref="EO7:EO8"/>
    <mergeCell ref="EP7:EP8"/>
    <mergeCell ref="EQ7:EQ8"/>
    <mergeCell ref="EA7:EA8"/>
    <mergeCell ref="EB7:EB8"/>
    <mergeCell ref="EC7:EC8"/>
    <mergeCell ref="EV7:EV8"/>
    <mergeCell ref="CK7:CK8"/>
    <mergeCell ref="CL7:CL8"/>
    <mergeCell ref="CM7:CM8"/>
    <mergeCell ref="DZ7:DZ8"/>
    <mergeCell ref="DS7:DS8"/>
    <mergeCell ref="DT7:DT8"/>
    <mergeCell ref="DU7:DU8"/>
    <mergeCell ref="DV7:DV8"/>
    <mergeCell ref="DL7:DL8"/>
    <mergeCell ref="DM7:DM8"/>
    <mergeCell ref="DN7:DN8"/>
    <mergeCell ref="DO7:DO8"/>
    <mergeCell ref="DF7:DF8"/>
    <mergeCell ref="DG7:DG8"/>
    <mergeCell ref="DH7:DH8"/>
    <mergeCell ref="DE7:DE8"/>
    <mergeCell ref="CX7:CX8"/>
    <mergeCell ref="CY7:CY8"/>
    <mergeCell ref="CZ7:CZ8"/>
    <mergeCell ref="DA7:DA8"/>
    <mergeCell ref="CQ7:CQ8"/>
    <mergeCell ref="CR7:CR8"/>
    <mergeCell ref="CS7:CS8"/>
    <mergeCell ref="CT7:CT8"/>
    <mergeCell ref="BH7:BH8"/>
    <mergeCell ref="BI7:BI8"/>
    <mergeCell ref="BJ7:BJ8"/>
    <mergeCell ref="BK7:BK8"/>
    <mergeCell ref="BA7:BA8"/>
    <mergeCell ref="BB7:BB8"/>
    <mergeCell ref="BC7:BC8"/>
    <mergeCell ref="BD7:BD8"/>
    <mergeCell ref="CJ7:CJ8"/>
    <mergeCell ref="CC7:CC8"/>
    <mergeCell ref="CD7:CD8"/>
    <mergeCell ref="CE7:CE8"/>
    <mergeCell ref="CF7:CF8"/>
    <mergeCell ref="BV7:BV8"/>
    <mergeCell ref="BW7:BW8"/>
    <mergeCell ref="BX7:BX8"/>
    <mergeCell ref="BY7:BY8"/>
    <mergeCell ref="GK7:GK8"/>
    <mergeCell ref="GL7:GL8"/>
    <mergeCell ref="GM7:GM8"/>
    <mergeCell ref="GN7:GN8"/>
    <mergeCell ref="FW7:FW8"/>
    <mergeCell ref="FX7:FX8"/>
    <mergeCell ref="FY7:FY8"/>
    <mergeCell ref="FZ7:FZ8"/>
    <mergeCell ref="FI7:FI8"/>
    <mergeCell ref="FJ7:FJ8"/>
    <mergeCell ref="FK7:FK8"/>
    <mergeCell ref="FL7:FL8"/>
    <mergeCell ref="GD7:GD8"/>
    <mergeCell ref="GE7:GE8"/>
    <mergeCell ref="GF7:GF8"/>
    <mergeCell ref="GG7:GG8"/>
    <mergeCell ref="FP7:FP8"/>
    <mergeCell ref="FQ7:FQ8"/>
    <mergeCell ref="FR7:FR8"/>
    <mergeCell ref="FS7:FS8"/>
    <mergeCell ref="IA7:IA8"/>
    <mergeCell ref="IB7:IB8"/>
    <mergeCell ref="IC7:IC8"/>
    <mergeCell ref="ID7:ID8"/>
    <mergeCell ref="HM7:HM8"/>
    <mergeCell ref="HN7:HN8"/>
    <mergeCell ref="HO7:HO8"/>
    <mergeCell ref="HP7:HP8"/>
    <mergeCell ref="GY7:GY8"/>
    <mergeCell ref="GZ7:GZ8"/>
    <mergeCell ref="HA7:HA8"/>
    <mergeCell ref="HB7:HB8"/>
    <mergeCell ref="HT7:HT8"/>
    <mergeCell ref="HU7:HU8"/>
    <mergeCell ref="HV7:HV8"/>
    <mergeCell ref="HW7:HW8"/>
    <mergeCell ref="HF7:HF8"/>
    <mergeCell ref="HG7:HG8"/>
    <mergeCell ref="HH7:HH8"/>
    <mergeCell ref="HI7:HI8"/>
    <mergeCell ref="IP40:IQ40"/>
    <mergeCell ref="IO46:IO47"/>
    <mergeCell ref="IP46:IP47"/>
    <mergeCell ref="IQ46:IQ47"/>
    <mergeCell ref="IR46:IR47"/>
    <mergeCell ref="IO7:IO8"/>
    <mergeCell ref="IP7:IP8"/>
    <mergeCell ref="IQ7:IQ8"/>
    <mergeCell ref="IR7:IR8"/>
    <mergeCell ref="IL27:IQ27"/>
    <mergeCell ref="IL28:IQ28"/>
    <mergeCell ref="IL29:IQ29"/>
    <mergeCell ref="IL30:IQ30"/>
    <mergeCell ref="IL32:IQ32"/>
    <mergeCell ref="IE33:IJ33"/>
    <mergeCell ref="IE35:IK35"/>
    <mergeCell ref="IE37:IJ37"/>
    <mergeCell ref="IK37:IK39"/>
    <mergeCell ref="IF38:IG38"/>
    <mergeCell ref="IH38:IJ38"/>
    <mergeCell ref="II39:IJ39"/>
    <mergeCell ref="IL33:IQ33"/>
    <mergeCell ref="IL35:IR35"/>
    <mergeCell ref="IL37:IQ37"/>
    <mergeCell ref="IR37:IR39"/>
    <mergeCell ref="IM38:IN38"/>
    <mergeCell ref="IO38:IQ38"/>
    <mergeCell ref="IP39:IQ39"/>
    <mergeCell ref="IH7:IH8"/>
    <mergeCell ref="II7:II8"/>
    <mergeCell ref="IJ7:IJ8"/>
    <mergeCell ref="IK7:IK8"/>
    <mergeCell ref="IE27:IJ27"/>
    <mergeCell ref="IE28:IJ28"/>
    <mergeCell ref="IE29:IJ29"/>
    <mergeCell ref="IE30:IJ30"/>
    <mergeCell ref="IE32:IJ32"/>
    <mergeCell ref="IB40:IC40"/>
    <mergeCell ref="IA46:IA47"/>
    <mergeCell ref="IB46:IB47"/>
    <mergeCell ref="IC46:IC47"/>
    <mergeCell ref="ID46:ID47"/>
    <mergeCell ref="II40:IJ40"/>
    <mergeCell ref="IH46:IH47"/>
    <mergeCell ref="II46:II47"/>
    <mergeCell ref="IJ46:IJ47"/>
    <mergeCell ref="HX27:IC27"/>
    <mergeCell ref="HX28:IC28"/>
    <mergeCell ref="HX29:IC29"/>
    <mergeCell ref="HX30:IC30"/>
    <mergeCell ref="HX32:IC32"/>
    <mergeCell ref="HQ33:HV33"/>
    <mergeCell ref="HQ35:HW35"/>
    <mergeCell ref="HQ37:HV37"/>
    <mergeCell ref="HW37:HW39"/>
    <mergeCell ref="HR38:HS38"/>
    <mergeCell ref="HT38:HV38"/>
    <mergeCell ref="HU39:HV39"/>
    <mergeCell ref="HX33:IC33"/>
    <mergeCell ref="HX35:ID35"/>
    <mergeCell ref="HX37:IC37"/>
    <mergeCell ref="ID37:ID39"/>
    <mergeCell ref="HY38:HZ38"/>
    <mergeCell ref="IA38:IC38"/>
    <mergeCell ref="IB39:IC39"/>
    <mergeCell ref="HQ27:HV27"/>
    <mergeCell ref="HQ28:HV28"/>
    <mergeCell ref="HQ29:HV29"/>
    <mergeCell ref="HQ30:HV30"/>
    <mergeCell ref="HQ32:HV32"/>
    <mergeCell ref="HN40:HO40"/>
    <mergeCell ref="HM46:HM47"/>
    <mergeCell ref="HN46:HN47"/>
    <mergeCell ref="HO46:HO47"/>
    <mergeCell ref="HP46:HP47"/>
    <mergeCell ref="HU40:HV40"/>
    <mergeCell ref="HT46:HT47"/>
    <mergeCell ref="HU46:HU47"/>
    <mergeCell ref="HV46:HV47"/>
    <mergeCell ref="HJ27:HO27"/>
    <mergeCell ref="HJ28:HO28"/>
    <mergeCell ref="HJ29:HO29"/>
    <mergeCell ref="HJ30:HO30"/>
    <mergeCell ref="HJ32:HO32"/>
    <mergeCell ref="HC33:HH33"/>
    <mergeCell ref="HC35:HI35"/>
    <mergeCell ref="HC37:HH37"/>
    <mergeCell ref="HI37:HI39"/>
    <mergeCell ref="HD38:HE38"/>
    <mergeCell ref="HF38:HH38"/>
    <mergeCell ref="HG39:HH39"/>
    <mergeCell ref="HJ33:HO33"/>
    <mergeCell ref="HJ35:HP35"/>
    <mergeCell ref="HJ37:HO37"/>
    <mergeCell ref="HP37:HP39"/>
    <mergeCell ref="HK38:HL38"/>
    <mergeCell ref="HM38:HO38"/>
    <mergeCell ref="HN39:HO39"/>
    <mergeCell ref="HC27:HH27"/>
    <mergeCell ref="HC28:HH28"/>
    <mergeCell ref="HC29:HH29"/>
    <mergeCell ref="HC30:HH30"/>
    <mergeCell ref="HC32:HH32"/>
    <mergeCell ref="GZ40:HA40"/>
    <mergeCell ref="GY46:GY47"/>
    <mergeCell ref="GZ46:GZ47"/>
    <mergeCell ref="HA46:HA47"/>
    <mergeCell ref="HB46:HB47"/>
    <mergeCell ref="HG40:HH40"/>
    <mergeCell ref="HF46:HF47"/>
    <mergeCell ref="HG46:HG47"/>
    <mergeCell ref="HH46:HH47"/>
    <mergeCell ref="GV27:HA27"/>
    <mergeCell ref="GV28:HA28"/>
    <mergeCell ref="GV29:HA29"/>
    <mergeCell ref="GV30:HA30"/>
    <mergeCell ref="GV32:HA32"/>
    <mergeCell ref="GO33:GT33"/>
    <mergeCell ref="GO35:GU35"/>
    <mergeCell ref="GO37:GT37"/>
    <mergeCell ref="GU37:GU39"/>
    <mergeCell ref="GP38:GQ38"/>
    <mergeCell ref="GR38:GT38"/>
    <mergeCell ref="GS39:GT39"/>
    <mergeCell ref="GV33:HA33"/>
    <mergeCell ref="GV35:HB35"/>
    <mergeCell ref="GV37:HA37"/>
    <mergeCell ref="HB37:HB39"/>
    <mergeCell ref="GW38:GX38"/>
    <mergeCell ref="GY38:HA38"/>
    <mergeCell ref="GZ39:HA39"/>
    <mergeCell ref="GR7:GR8"/>
    <mergeCell ref="GS7:GS8"/>
    <mergeCell ref="GT7:GT8"/>
    <mergeCell ref="GU7:GU8"/>
    <mergeCell ref="GO27:GT27"/>
    <mergeCell ref="GO28:GT28"/>
    <mergeCell ref="GO29:GT29"/>
    <mergeCell ref="GO30:GT30"/>
    <mergeCell ref="GO32:GT32"/>
    <mergeCell ref="GL40:GM40"/>
    <mergeCell ref="GK46:GK47"/>
    <mergeCell ref="GL46:GL47"/>
    <mergeCell ref="GM46:GM47"/>
    <mergeCell ref="GN46:GN47"/>
    <mergeCell ref="GS40:GT40"/>
    <mergeCell ref="GR46:GR47"/>
    <mergeCell ref="GS46:GS47"/>
    <mergeCell ref="GT46:GT47"/>
    <mergeCell ref="GH27:GM27"/>
    <mergeCell ref="GH28:GM28"/>
    <mergeCell ref="GH29:GM29"/>
    <mergeCell ref="GH30:GM30"/>
    <mergeCell ref="GH32:GM32"/>
    <mergeCell ref="GA33:GF33"/>
    <mergeCell ref="GA35:GG35"/>
    <mergeCell ref="GA37:GF37"/>
    <mergeCell ref="GG37:GG39"/>
    <mergeCell ref="GB38:GC38"/>
    <mergeCell ref="GD38:GF38"/>
    <mergeCell ref="GE39:GF39"/>
    <mergeCell ref="GH33:GM33"/>
    <mergeCell ref="GH35:GN35"/>
    <mergeCell ref="GH37:GM37"/>
    <mergeCell ref="GN37:GN39"/>
    <mergeCell ref="GI38:GJ38"/>
    <mergeCell ref="GK38:GM38"/>
    <mergeCell ref="GL39:GM39"/>
    <mergeCell ref="GA27:GF27"/>
    <mergeCell ref="GA28:GF28"/>
    <mergeCell ref="GA29:GF29"/>
    <mergeCell ref="GA30:GF30"/>
    <mergeCell ref="GA32:GF32"/>
    <mergeCell ref="FM29:FR29"/>
    <mergeCell ref="FM30:FR30"/>
    <mergeCell ref="FM32:FR32"/>
    <mergeCell ref="FX40:FY40"/>
    <mergeCell ref="FW46:FW47"/>
    <mergeCell ref="FX46:FX47"/>
    <mergeCell ref="FY46:FY47"/>
    <mergeCell ref="FZ46:FZ47"/>
    <mergeCell ref="GE40:GF40"/>
    <mergeCell ref="GD46:GD47"/>
    <mergeCell ref="GE46:GE47"/>
    <mergeCell ref="GF46:GF47"/>
    <mergeCell ref="FQ40:FR40"/>
    <mergeCell ref="FP46:FP47"/>
    <mergeCell ref="FQ46:FQ47"/>
    <mergeCell ref="FR46:FR47"/>
    <mergeCell ref="FT27:FY27"/>
    <mergeCell ref="FT28:FY28"/>
    <mergeCell ref="FT29:FY29"/>
    <mergeCell ref="FT30:FY30"/>
    <mergeCell ref="FT32:FY32"/>
    <mergeCell ref="FM33:FR33"/>
    <mergeCell ref="FM35:FS35"/>
    <mergeCell ref="FM37:FR37"/>
    <mergeCell ref="FS37:FS39"/>
    <mergeCell ref="FN38:FO38"/>
    <mergeCell ref="FP38:FR38"/>
    <mergeCell ref="FQ39:FR39"/>
    <mergeCell ref="FT33:FY33"/>
    <mergeCell ref="FT35:FZ35"/>
    <mergeCell ref="FT37:FY37"/>
    <mergeCell ref="FZ37:FZ39"/>
    <mergeCell ref="FU38:FV38"/>
    <mergeCell ref="FW38:FY38"/>
    <mergeCell ref="FX39:FY39"/>
    <mergeCell ref="FM27:FR27"/>
    <mergeCell ref="FF33:FK33"/>
    <mergeCell ref="FF35:FL35"/>
    <mergeCell ref="FF37:FK37"/>
    <mergeCell ref="FL37:FL39"/>
    <mergeCell ref="FG38:FH38"/>
    <mergeCell ref="FI38:FK38"/>
    <mergeCell ref="FJ39:FK39"/>
    <mergeCell ref="FJ40:FK40"/>
    <mergeCell ref="FI46:FI47"/>
    <mergeCell ref="FJ46:FJ47"/>
    <mergeCell ref="FK46:FK47"/>
    <mergeCell ref="FL46:FL47"/>
    <mergeCell ref="FC40:FD40"/>
    <mergeCell ref="FB46:FB47"/>
    <mergeCell ref="FC46:FC47"/>
    <mergeCell ref="FD46:FD47"/>
    <mergeCell ref="FB7:FB8"/>
    <mergeCell ref="FC7:FC8"/>
    <mergeCell ref="FD7:FD8"/>
    <mergeCell ref="FE7:FE8"/>
    <mergeCell ref="EY27:FD27"/>
    <mergeCell ref="EY28:FD28"/>
    <mergeCell ref="EY29:FD29"/>
    <mergeCell ref="EY30:FD30"/>
    <mergeCell ref="EY32:FD32"/>
    <mergeCell ref="EY33:FD33"/>
    <mergeCell ref="EY35:FE35"/>
    <mergeCell ref="EY37:FD37"/>
    <mergeCell ref="FE37:FE39"/>
    <mergeCell ref="EZ38:FA38"/>
    <mergeCell ref="FB38:FD38"/>
    <mergeCell ref="FC39:FD39"/>
    <mergeCell ref="ER33:EW33"/>
    <mergeCell ref="ER35:EX35"/>
    <mergeCell ref="ER37:EW37"/>
    <mergeCell ref="EX37:EX39"/>
    <mergeCell ref="ES38:ET38"/>
    <mergeCell ref="EU38:EW38"/>
    <mergeCell ref="EV39:EW39"/>
    <mergeCell ref="EV40:EW40"/>
    <mergeCell ref="EU46:EU47"/>
    <mergeCell ref="EV46:EV47"/>
    <mergeCell ref="EW46:EW47"/>
    <mergeCell ref="EX46:EX47"/>
    <mergeCell ref="EK33:EP33"/>
    <mergeCell ref="EK35:EQ35"/>
    <mergeCell ref="EK37:EP37"/>
    <mergeCell ref="EQ37:EQ39"/>
    <mergeCell ref="EL38:EM38"/>
    <mergeCell ref="EN38:EP38"/>
    <mergeCell ref="EO39:EP39"/>
    <mergeCell ref="EK27:EP27"/>
    <mergeCell ref="EK28:EP28"/>
    <mergeCell ref="EK29:EP29"/>
    <mergeCell ref="EK30:EP30"/>
    <mergeCell ref="EK32:EP32"/>
    <mergeCell ref="EG38:EI38"/>
    <mergeCell ref="EH39:EI39"/>
    <mergeCell ref="EH40:EI40"/>
    <mergeCell ref="EG46:EG47"/>
    <mergeCell ref="EH46:EH47"/>
    <mergeCell ref="EI46:EI47"/>
    <mergeCell ref="EJ46:EJ47"/>
    <mergeCell ref="EG7:EG8"/>
    <mergeCell ref="EH7:EH8"/>
    <mergeCell ref="EI7:EI8"/>
    <mergeCell ref="EJ7:EJ8"/>
    <mergeCell ref="ED27:EI27"/>
    <mergeCell ref="ED28:EI28"/>
    <mergeCell ref="ED29:EI29"/>
    <mergeCell ref="ED30:EI30"/>
    <mergeCell ref="ED32:EI32"/>
    <mergeCell ref="ED33:EI33"/>
    <mergeCell ref="EJ37:EJ39"/>
    <mergeCell ref="ED37:EI37"/>
    <mergeCell ref="EE38:EF38"/>
    <mergeCell ref="DW37:EB37"/>
    <mergeCell ref="EC37:EC39"/>
    <mergeCell ref="DX38:DY38"/>
    <mergeCell ref="DZ38:EB38"/>
    <mergeCell ref="EA39:EB39"/>
    <mergeCell ref="EA40:EB40"/>
    <mergeCell ref="DZ46:DZ47"/>
    <mergeCell ref="EA46:EA47"/>
    <mergeCell ref="EB46:EB47"/>
    <mergeCell ref="EC46:EC47"/>
    <mergeCell ref="DP37:DU37"/>
    <mergeCell ref="DV37:DV39"/>
    <mergeCell ref="DQ38:DR38"/>
    <mergeCell ref="DS38:DU38"/>
    <mergeCell ref="DT39:DU39"/>
    <mergeCell ref="DT40:DU40"/>
    <mergeCell ref="DS46:DS47"/>
    <mergeCell ref="DT46:DT47"/>
    <mergeCell ref="DU46:DU47"/>
    <mergeCell ref="DV46:DV47"/>
    <mergeCell ref="DI37:DN37"/>
    <mergeCell ref="DO37:DO39"/>
    <mergeCell ref="DJ38:DK38"/>
    <mergeCell ref="DL38:DN38"/>
    <mergeCell ref="DM39:DN39"/>
    <mergeCell ref="DM40:DN40"/>
    <mergeCell ref="DL46:DL47"/>
    <mergeCell ref="DM46:DM47"/>
    <mergeCell ref="DN46:DN47"/>
    <mergeCell ref="DO46:DO47"/>
    <mergeCell ref="DB37:DG37"/>
    <mergeCell ref="DH37:DH39"/>
    <mergeCell ref="DC38:DD38"/>
    <mergeCell ref="DE38:DG38"/>
    <mergeCell ref="DF39:DG39"/>
    <mergeCell ref="DF40:DG40"/>
    <mergeCell ref="DE46:DE47"/>
    <mergeCell ref="DF46:DF47"/>
    <mergeCell ref="DG46:DG47"/>
    <mergeCell ref="DH46:DH47"/>
    <mergeCell ref="CU37:CZ37"/>
    <mergeCell ref="DA37:DA39"/>
    <mergeCell ref="CV38:CW38"/>
    <mergeCell ref="CX38:CZ38"/>
    <mergeCell ref="CY39:CZ39"/>
    <mergeCell ref="CY40:CZ40"/>
    <mergeCell ref="CX46:CX47"/>
    <mergeCell ref="CY46:CY47"/>
    <mergeCell ref="CZ46:CZ47"/>
    <mergeCell ref="DA46:DA47"/>
    <mergeCell ref="CN37:CS37"/>
    <mergeCell ref="CT37:CT39"/>
    <mergeCell ref="CO38:CP38"/>
    <mergeCell ref="CQ38:CS38"/>
    <mergeCell ref="CR39:CS39"/>
    <mergeCell ref="CR40:CS40"/>
    <mergeCell ref="CQ46:CQ47"/>
    <mergeCell ref="CR46:CR47"/>
    <mergeCell ref="CS46:CS47"/>
    <mergeCell ref="CT46:CT47"/>
    <mergeCell ref="CG37:CL37"/>
    <mergeCell ref="CM37:CM39"/>
    <mergeCell ref="CH38:CI38"/>
    <mergeCell ref="CJ38:CL38"/>
    <mergeCell ref="CK39:CL39"/>
    <mergeCell ref="CK40:CL40"/>
    <mergeCell ref="CJ46:CJ47"/>
    <mergeCell ref="CK46:CK47"/>
    <mergeCell ref="CL46:CL47"/>
    <mergeCell ref="CM46:CM47"/>
    <mergeCell ref="BZ37:CE37"/>
    <mergeCell ref="CF37:CF39"/>
    <mergeCell ref="CA38:CB38"/>
    <mergeCell ref="CC38:CE38"/>
    <mergeCell ref="CD39:CE39"/>
    <mergeCell ref="CD40:CE40"/>
    <mergeCell ref="CC46:CC47"/>
    <mergeCell ref="CD46:CD47"/>
    <mergeCell ref="CE46:CE47"/>
    <mergeCell ref="CF46:CF47"/>
    <mergeCell ref="BY37:BY39"/>
    <mergeCell ref="BT38:BU38"/>
    <mergeCell ref="BV38:BX38"/>
    <mergeCell ref="BW39:BX39"/>
    <mergeCell ref="BW40:BX40"/>
    <mergeCell ref="BV46:BV47"/>
    <mergeCell ref="BW46:BW47"/>
    <mergeCell ref="BX46:BX47"/>
    <mergeCell ref="BY46:BY47"/>
    <mergeCell ref="BS37:BX37"/>
    <mergeCell ref="BP40:BQ40"/>
    <mergeCell ref="BO46:BO47"/>
    <mergeCell ref="BP46:BP47"/>
    <mergeCell ref="BQ46:BQ47"/>
    <mergeCell ref="BR46:BR47"/>
    <mergeCell ref="BO7:BO8"/>
    <mergeCell ref="BP7:BP8"/>
    <mergeCell ref="BQ7:BQ8"/>
    <mergeCell ref="BR7:BR8"/>
    <mergeCell ref="BL27:BQ27"/>
    <mergeCell ref="BL28:BQ28"/>
    <mergeCell ref="BL29:BQ29"/>
    <mergeCell ref="BL30:BQ30"/>
    <mergeCell ref="BL32:BQ32"/>
    <mergeCell ref="BL33:BQ33"/>
    <mergeCell ref="BL37:BQ37"/>
    <mergeCell ref="BR37:BR39"/>
    <mergeCell ref="BM38:BN38"/>
    <mergeCell ref="BO38:BQ38"/>
    <mergeCell ref="BP39:BQ39"/>
    <mergeCell ref="BB40:BC40"/>
    <mergeCell ref="BA46:BA47"/>
    <mergeCell ref="BB46:BB47"/>
    <mergeCell ref="BC46:BC47"/>
    <mergeCell ref="BD46:BD47"/>
    <mergeCell ref="BE35:BK35"/>
    <mergeCell ref="BE37:BJ37"/>
    <mergeCell ref="BK37:BK39"/>
    <mergeCell ref="BF38:BG38"/>
    <mergeCell ref="BH38:BJ38"/>
    <mergeCell ref="BI39:BJ39"/>
    <mergeCell ref="BI40:BJ40"/>
    <mergeCell ref="BH46:BH47"/>
    <mergeCell ref="BI46:BI47"/>
    <mergeCell ref="BJ46:BJ47"/>
    <mergeCell ref="BK46:BK47"/>
    <mergeCell ref="AU40:AV40"/>
    <mergeCell ref="AT46:AT47"/>
    <mergeCell ref="AU46:AU47"/>
    <mergeCell ref="AV46:AV47"/>
    <mergeCell ref="AW46:AW47"/>
    <mergeCell ref="AV7:AV8"/>
    <mergeCell ref="AW7:AW8"/>
    <mergeCell ref="AQ27:AV27"/>
    <mergeCell ref="AQ28:AV28"/>
    <mergeCell ref="AQ29:AV29"/>
    <mergeCell ref="AQ30:AV30"/>
    <mergeCell ref="AQ32:AV32"/>
    <mergeCell ref="AQ33:AV33"/>
    <mergeCell ref="AQ35:AW35"/>
    <mergeCell ref="AQ37:AV37"/>
    <mergeCell ref="AW37:AW39"/>
    <mergeCell ref="AR38:AS38"/>
    <mergeCell ref="AT38:AV38"/>
    <mergeCell ref="AU39:AV39"/>
    <mergeCell ref="V5:AB5"/>
    <mergeCell ref="AC5:IS5"/>
    <mergeCell ref="J6:J9"/>
    <mergeCell ref="Q6:Q9"/>
    <mergeCell ref="V6:AB6"/>
    <mergeCell ref="AC6:IS6"/>
    <mergeCell ref="AJ29:AO29"/>
    <mergeCell ref="AJ30:AO30"/>
    <mergeCell ref="AJ32:AO32"/>
    <mergeCell ref="AX28:BC28"/>
    <mergeCell ref="AX29:BC29"/>
    <mergeCell ref="AX30:BC30"/>
    <mergeCell ref="AX32:BC32"/>
    <mergeCell ref="ER27:EW27"/>
    <mergeCell ref="ER28:EW28"/>
    <mergeCell ref="ER29:EW29"/>
    <mergeCell ref="ER30:EW30"/>
    <mergeCell ref="ER32:EW32"/>
    <mergeCell ref="FF27:FK27"/>
    <mergeCell ref="FF28:FK28"/>
    <mergeCell ref="FF29:FK29"/>
    <mergeCell ref="FF30:FK30"/>
    <mergeCell ref="FF32:FK32"/>
    <mergeCell ref="FM28:FR28"/>
    <mergeCell ref="AO7:AO8"/>
    <mergeCell ref="AP7:AP8"/>
    <mergeCell ref="AJ27:AO27"/>
    <mergeCell ref="AJ28:AO28"/>
    <mergeCell ref="AT7:AT8"/>
    <mergeCell ref="AU7:AU8"/>
    <mergeCell ref="E2:E13"/>
    <mergeCell ref="V2:AB2"/>
    <mergeCell ref="AC2:IS2"/>
    <mergeCell ref="F3:F12"/>
    <mergeCell ref="V3:AB3"/>
    <mergeCell ref="AC3:IS3"/>
    <mergeCell ref="G4:G11"/>
    <mergeCell ref="V4:AB4"/>
    <mergeCell ref="AC4:IS4"/>
    <mergeCell ref="H5:H11"/>
    <mergeCell ref="AI7:AI8"/>
    <mergeCell ref="K7:K8"/>
    <mergeCell ref="Y7:Y8"/>
    <mergeCell ref="Z7:Z8"/>
    <mergeCell ref="AA7:AA8"/>
    <mergeCell ref="AB7:AB8"/>
    <mergeCell ref="I5:I10"/>
    <mergeCell ref="P5:P10"/>
    <mergeCell ref="AG7:AG8"/>
    <mergeCell ref="AH7:AH8"/>
    <mergeCell ref="AF15:AF16"/>
    <mergeCell ref="AG15:AG16"/>
    <mergeCell ref="AH15:AH16"/>
    <mergeCell ref="AI15:AI16"/>
    <mergeCell ref="AF7:AF8"/>
    <mergeCell ref="AM7:AM8"/>
    <mergeCell ref="AN7:AN8"/>
    <mergeCell ref="IS37:IS39"/>
    <mergeCell ref="W38:X38"/>
    <mergeCell ref="S24:AH24"/>
    <mergeCell ref="S25:AH25"/>
    <mergeCell ref="S27:T27"/>
    <mergeCell ref="V27:AA27"/>
    <mergeCell ref="AC27:AH27"/>
    <mergeCell ref="S28:T28"/>
    <mergeCell ref="V28:AA28"/>
    <mergeCell ref="AC28:AH28"/>
    <mergeCell ref="AJ33:AO33"/>
    <mergeCell ref="AJ35:AP35"/>
    <mergeCell ref="AJ37:AO37"/>
    <mergeCell ref="AP37:AP39"/>
    <mergeCell ref="AK38:AL38"/>
    <mergeCell ref="AM38:AO38"/>
    <mergeCell ref="AN39:AO39"/>
    <mergeCell ref="AX33:BC33"/>
    <mergeCell ref="AX35:BD35"/>
    <mergeCell ref="AX37:BC37"/>
    <mergeCell ref="BD37:BD39"/>
    <mergeCell ref="AY38:AZ38"/>
    <mergeCell ref="BA38:BC38"/>
    <mergeCell ref="BB39:BC39"/>
    <mergeCell ref="AC29:AH29"/>
    <mergeCell ref="S30:T30"/>
    <mergeCell ref="V30:AA30"/>
    <mergeCell ref="AC30:AH30"/>
    <mergeCell ref="V35:AB35"/>
    <mergeCell ref="AC35:AI35"/>
    <mergeCell ref="S37:S39"/>
    <mergeCell ref="T37:T39"/>
    <mergeCell ref="V37:AA37"/>
    <mergeCell ref="AB37:AB39"/>
    <mergeCell ref="AC37:AH37"/>
    <mergeCell ref="AI37:AI39"/>
    <mergeCell ref="S32:T32"/>
    <mergeCell ref="V32:AA32"/>
    <mergeCell ref="AC32:AH32"/>
    <mergeCell ref="S33:T33"/>
    <mergeCell ref="V33:AA33"/>
    <mergeCell ref="AC33:AH33"/>
    <mergeCell ref="S29:T29"/>
    <mergeCell ref="V29:AA29"/>
    <mergeCell ref="E41:E52"/>
    <mergeCell ref="V41:AB41"/>
    <mergeCell ref="AC41:IS41"/>
    <mergeCell ref="F42:F51"/>
    <mergeCell ref="V42:AB42"/>
    <mergeCell ref="AC42:IS42"/>
    <mergeCell ref="G43:G50"/>
    <mergeCell ref="Y38:AA38"/>
    <mergeCell ref="AD38:AE38"/>
    <mergeCell ref="AF38:AH38"/>
    <mergeCell ref="Z39:AA39"/>
    <mergeCell ref="H44:H50"/>
    <mergeCell ref="I44:I49"/>
    <mergeCell ref="P44:P49"/>
    <mergeCell ref="V44:AB44"/>
    <mergeCell ref="AC44:IS44"/>
    <mergeCell ref="J45:J48"/>
    <mergeCell ref="AG39:AH39"/>
    <mergeCell ref="Z40:AA40"/>
    <mergeCell ref="AG40:AH40"/>
    <mergeCell ref="K46:K47"/>
    <mergeCell ref="V43:AB43"/>
    <mergeCell ref="AC43:IS43"/>
    <mergeCell ref="AN40:AO40"/>
    <mergeCell ref="T55:IS55"/>
    <mergeCell ref="T57:IS57"/>
    <mergeCell ref="Q45:Q48"/>
    <mergeCell ref="V45:AB45"/>
    <mergeCell ref="AC45:IS45"/>
    <mergeCell ref="AF46:AF47"/>
    <mergeCell ref="AG46:AG47"/>
    <mergeCell ref="AH46:AH47"/>
    <mergeCell ref="AI46:AI47"/>
    <mergeCell ref="AN46:AN47"/>
    <mergeCell ref="AO46:AO47"/>
    <mergeCell ref="AM46:AM47"/>
    <mergeCell ref="AP46:AP47"/>
    <mergeCell ref="Z46:Z47"/>
    <mergeCell ref="AA46:AA47"/>
    <mergeCell ref="Y46:Y47"/>
    <mergeCell ref="AB46:AB47"/>
    <mergeCell ref="FE46:FE47"/>
    <mergeCell ref="FS46:FS47"/>
    <mergeCell ref="GG46:GG47"/>
    <mergeCell ref="GU46:GU47"/>
    <mergeCell ref="HI46:HI47"/>
    <mergeCell ref="HW46:HW47"/>
    <mergeCell ref="IK46:IK47"/>
  </mergeCells>
  <dataValidations count="8">
    <dataValidation allowBlank="1" promptTitle="checkPeriodRange" sqref="X65576 X131112 X196648 X262184 X327720 X393256 X458792 X524328 X589864 X655400 X720936 X786472 X852008 X917544 X983080 AE16 AE65576 AE131112 AE196648 AE262184 AE327720 AE393256 AE458792 AE524328 AE589864 AE655400 AE720936 AE786472 AE852008 AE917544 AE983080 AE47 AE8 X8 X47 AL8 AL47 AS8 AS47 AZ8 AZ47 BG8 BG47 BN8 BN47 BU8 BU47 CB8 CB47 CI8 CI47 CP8 CP47 CW8 CW47 DD8 DD47 DK8 DK47 DR8 DR47 DY8 DY47 EF8 EF47 EM8 EM47 ET8 ET47 FA8 FA47 FH8 FH47 FO8 FO47 FV8 FV47 GC8 GC47 GJ8 GJ47 GQ8 GQ47 GX8 GX47 HE8 HE47 HL8 HL47 HS8 HS47 HZ8 HZ47 IG8 IG47 IN8 IN47"/>
    <dataValidation type="list" allowBlank="1" showInputMessage="1" showErrorMessage="1" errorTitle="Ошибка" error="Выберите значение из списка" sqref="V983077 V65573 V131109 V196645 V262181 V327717 V393253 V458789 V524325 V589861 V655397 V720933 V786469 V852005 V917541 AC983077 AC65573 AC131109 AC196645 AC262181 AC327717 AC393253 AC458789 AC524325 AC589861 AC655397 AC720933 AC786469 AC852005 AC917541">
      <formula1>kind_of_scheme_in</formula1>
    </dataValidation>
    <dataValidation type="textLength" operator="lessThanOrEqual" allowBlank="1" showInputMessage="1" showErrorMessage="1" errorTitle="Ошибка" error="Допускается ввод не более 900 символов!" sqref="T46 T7 AC5:AI5 IS5 AC44:AI44 IS44">
      <formula1>900</formula1>
    </dataValidation>
    <dataValidation type="list" allowBlank="1" showInputMessage="1" showErrorMessage="1" errorTitle="Ошибка" error="Выберите значение из списка" sqref="T65575 T131111 T196647 T262183 T327719 T393255 T458791 T524327 T589863 T655399 T720935 T786471 T852007 T917543 T983079">
      <formula1>kind_of_heat_transfer</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Y65575 Y131111 Y196647 Y262183 Y327719 Y393255 Y458791 Y524327 Y589863 Y655399 Y720935 Y786471 Y852007 Y917543 Y983079 AA65575 AA131111 AA196647 AA262183 AA327719 AA393255 AA458791 AA524327 AA589863 AA655399 AA720935 AA786471 AA852007 AA917543 AA983079 AF15 AF65575 AF131111 AF196647 AF262183 AF327719 AF393255 AF458791 AF524327 AF589863 AF655399 AF720935 AF786471 AF852007 AF917543 AF983079 AH65575 AH131111 AH196647 AH262183 AH327719 AH393255 AH458791 AH524327 AH589863 AH655399 AH720935 AH786471 AH852007 AH917543 AH983079 AH46 AF46 AH15 AH7 AF7 Y7 AA7 Y46 AA46 AM7 AO7 AM46 AO46 AT7 AV7 AT46 AV46 BA7 BC7 BA46 BC46 BH7 BJ7 BH46 BJ46 BO7 BQ7 BO46 BQ46 BV7 BX7 BV46 BX46 CC7 CE7 CC46 CE46 CJ7 CL7 CJ46 CL46 CQ7 CS7 CQ46 CS46 CX7 CZ7 CX46 CZ46 DE7 DG7 DE46 DG46 DL7 DN7 DL46 DN46 DS7 DU7 DS46 DU46 DZ7 EB7 DZ46 EB46 EG7 EI7 EG46 EI46 EN7 EP7 EN46 EP46 EU7 EW7 EU46 EW46 FB7 FD7 FB46 FD46 FI7 FK7 FI46 FK46 FP7 FR7 FP46 FR46 FW7 FY7 FW46 FY46 GD7 GF7 GD46 GF46 GK7 GM7 GK46 GM46 GR7 GT7 GR46 GT46 GY7 HA7 GY46 HA46 HF7 HH7 HF46 HH46 HM7 HO7 HM46 HO46 HT7 HV7 HT46 HV46 IA7 IC7 IA46 IC46 IH7 IJ7 IH46 IJ46 IO7 IQ7 IO46 IQ46"/>
    <dataValidation allowBlank="1" showInputMessage="1" showErrorMessage="1" prompt="Для выбора выполните двойной щелчок левой клавиши мыши по соответствующей ячейке." sqref="Z65575 Z131111 Z196647 Z262183 Z327719 Z393255 Z458791 Z524327 Z589863 Z655399 Z720935 Z786471 Z852007 Z917543 Z983079 AB131111 AB458791 AB196647 AB262183 AB327719 AB393255 AB524327 AB589863 AB655399 AB720935 AB786471 AB852007 AB917543 AB983079 AB65575 AG65575 AG131111 AG196647 AG262183 AG327719 AG393255 AG458791 AG524327 AG589863 AG655399 AG720935 AG786471 AG852007 AG917543 AG983079 AI524327:IR524327 AI196647:IR196647 AI589863:IR589863 AI655399:IR655399 AI15 AI720935:IR720935 AI786471:IR786471 AI852007:IR852007 AI917543:IR917543 AI983079:IR983079 AI65575:IR65575 AI131111:IR131111 AI458791:IR458791 AI262183:IR262183 AI7 AN7 AP7 AU7 AW7 BB7 BD7 BI7 BK7 BP7 BR7 BW7 BY7 CD7 CF7 CK7 CM7 CR7 CT7 CY7 DA7 DF7 DH7 DM7 DO7 DT7 DV7 EA7 EC7 EH7 EJ7 EO7 EQ7 EV7 EX7 FC7 FE7 FJ7 FL7 FQ7 FS7 FX7 FZ7 GE7 GG7 GL7 GN7 GS7 GU7 GZ7 HB7 HG7 HI7 HN7 HP7 HU7 HW7 IB7 ID7 II7 IK7 IP7 IR7 AG46 AI327719:IR327719 AG15 AG7 Z7 AB7 AI393255:IR393255 AI46 AN46 AP46 AU46 AW46 BB46 BD46 BI46 BK46 BP46 BR46 BW46 BY46 CD46 CF46 CK46 CM46 CR46 CT46 CY46 DA46 DF46 DH46 DM46 DO46 DT46 DV46 EA46 EC46 EH46 EJ46 EO46 EQ46 EV46 EX46 FC46 FE46 FJ46 FL46 FQ46 FS46 FX46 FZ46 GE46 GG46 GL46 GN46 GS46 GU46 GZ46 HB46 HG46 HI46 HN46 HP46 HU46 HW46 IB46 ID46 II46 IK46 IP46 IR46 Z46 AB46"/>
    <dataValidation allowBlank="1" sqref="S131113:IS131119 S196649:IS196655 S262185:IS262191 S327721:IS327727 S393257:IS393263 S458793:IS458799 S524329:IS524335 S589865:IS589871 S655401:IS655407 S720937:IS720943 S786473:IS786479 S852009:IS852015 S917545:IS917551 S983081:IS983087 S65577:IS65583"/>
    <dataValidation type="list" allowBlank="1" showInputMessage="1" errorTitle="Ошибка" error="Выберите значение из списка" prompt="Выберите значение из списка" sqref="V983078:IS983078 V65574:IS65574 V131110:IS131110 V196646:IS196646 V262182:IS262182 V327718:IS327718 V393254:IS393254 V458790:IS458790 V524326:IS524326 V589862:IS589862 V655398:IS655398 V720934:IS720934 V786470:IS786470 V852006:IS852006 V917542:IS917542">
      <formula1>kind_of_cons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B58"/>
  <sheetViews>
    <sheetView showGridLines="0" topLeftCell="C23" zoomScale="90" workbookViewId="0">
      <selection activeCell="T46" sqref="T46"/>
    </sheetView>
  </sheetViews>
  <sheetFormatPr defaultColWidth="10.5703125" defaultRowHeight="14.25" customHeight="1"/>
  <cols>
    <col min="1" max="1" width="10.5703125" style="304"/>
    <col min="2" max="2" width="11" style="304" hidden="1" customWidth="1"/>
    <col min="3" max="3" width="10.5703125" style="304"/>
    <col min="4" max="4" width="11.85546875" style="304" hidden="1" customWidth="1"/>
    <col min="5" max="5" width="10" style="304" hidden="1" customWidth="1"/>
    <col min="6" max="6" width="8.7109375" style="304" hidden="1" customWidth="1"/>
    <col min="7" max="7" width="7.5703125" style="304" hidden="1" customWidth="1"/>
    <col min="8" max="8" width="11.42578125" style="304" hidden="1" customWidth="1"/>
    <col min="9" max="9" width="14.140625" style="304" hidden="1" customWidth="1"/>
    <col min="10" max="10" width="9.85546875" style="304" hidden="1" customWidth="1"/>
    <col min="11" max="11" width="14.7109375" style="304" hidden="1" customWidth="1"/>
    <col min="12" max="12" width="19.140625" style="338" hidden="1" customWidth="1"/>
    <col min="13" max="14" width="12.28515625" style="347" hidden="1" customWidth="1"/>
    <col min="15" max="15" width="23.42578125" style="347" hidden="1" customWidth="1"/>
    <col min="16" max="16" width="3" style="298" customWidth="1"/>
    <col min="17" max="18" width="3" style="297" customWidth="1"/>
    <col min="19" max="19" width="12" style="342" customWidth="1"/>
    <col min="20" max="20" width="35" style="295" customWidth="1"/>
    <col min="21" max="21" width="0.140625" style="295" customWidth="1"/>
    <col min="22" max="24" width="24.7109375" style="295" hidden="1" customWidth="1"/>
    <col min="25" max="25" width="11.7109375" style="295" hidden="1" customWidth="1"/>
    <col min="26" max="26" width="3.7109375" style="295" hidden="1" customWidth="1"/>
    <col min="27" max="27" width="11.7109375" style="295" hidden="1" customWidth="1"/>
    <col min="28" max="28" width="8.5703125" style="295" hidden="1" customWidth="1"/>
    <col min="29" max="29" width="24.7109375" style="295" customWidth="1"/>
    <col min="30" max="31" width="24" style="295" customWidth="1"/>
    <col min="32" max="32" width="11" style="295" customWidth="1"/>
    <col min="33" max="33" width="3.7109375" style="295" customWidth="1"/>
    <col min="34" max="34" width="11" style="295" customWidth="1"/>
    <col min="35" max="35" width="8.5703125" style="295" customWidth="1"/>
    <col min="36" max="98" width="10.5703125" style="293"/>
    <col min="99" max="99" width="4" style="295" customWidth="1"/>
    <col min="100" max="104" width="10" style="307" customWidth="1"/>
    <col min="105" max="16384" width="10.5703125" style="293"/>
  </cols>
  <sheetData>
    <row r="1" spans="1:104" ht="22.5" hidden="1" customHeight="1">
      <c r="AJ1" s="295"/>
      <c r="AK1" s="295"/>
      <c r="AL1" s="295"/>
      <c r="AM1" s="295"/>
      <c r="AN1" s="295"/>
      <c r="AO1" s="295"/>
      <c r="AP1" s="295"/>
      <c r="AQ1" s="295"/>
      <c r="AR1" s="295"/>
      <c r="AS1" s="295"/>
      <c r="AT1" s="295"/>
      <c r="AU1" s="295"/>
      <c r="AV1" s="295"/>
      <c r="AW1" s="295"/>
      <c r="AX1" s="295"/>
      <c r="AY1" s="295"/>
      <c r="AZ1" s="295"/>
      <c r="BA1" s="295"/>
      <c r="BB1" s="295"/>
      <c r="BC1" s="295"/>
      <c r="BD1" s="295"/>
      <c r="BE1" s="295"/>
      <c r="BF1" s="295"/>
      <c r="BG1" s="295"/>
      <c r="BH1" s="295"/>
      <c r="BI1" s="295"/>
      <c r="BJ1" s="295"/>
      <c r="BK1" s="295"/>
      <c r="BL1" s="295"/>
      <c r="BM1" s="295"/>
      <c r="BN1" s="295"/>
      <c r="BO1" s="295"/>
      <c r="BP1" s="295"/>
      <c r="BQ1" s="295"/>
      <c r="BR1" s="295"/>
      <c r="BS1" s="295"/>
      <c r="BT1" s="295"/>
      <c r="BU1" s="295"/>
      <c r="BV1" s="295"/>
      <c r="BW1" s="295"/>
      <c r="BX1" s="295"/>
      <c r="BY1" s="295"/>
      <c r="BZ1" s="295"/>
      <c r="CA1" s="295"/>
      <c r="CB1" s="295"/>
      <c r="CC1" s="295"/>
      <c r="CD1" s="295"/>
      <c r="CE1" s="295"/>
      <c r="CF1" s="295"/>
      <c r="CG1" s="295"/>
      <c r="CH1" s="295"/>
      <c r="CI1" s="295"/>
      <c r="CJ1" s="295"/>
      <c r="CK1" s="295"/>
      <c r="CL1" s="295"/>
      <c r="CM1" s="295"/>
      <c r="CN1" s="295"/>
      <c r="CO1" s="295"/>
      <c r="CP1" s="295"/>
      <c r="CQ1" s="295"/>
      <c r="CR1" s="295"/>
      <c r="CS1" s="295"/>
      <c r="CT1" s="295"/>
    </row>
    <row r="2" spans="1:104" ht="23.25" hidden="1" customHeight="1">
      <c r="A2" s="366"/>
      <c r="B2" s="366"/>
      <c r="C2" s="366"/>
      <c r="D2" s="366"/>
      <c r="E2" s="382">
        <v>1</v>
      </c>
      <c r="F2" s="366"/>
      <c r="G2" s="366"/>
      <c r="H2" s="366"/>
      <c r="I2" s="366"/>
      <c r="J2" s="366"/>
      <c r="K2" s="366"/>
      <c r="L2" s="367"/>
      <c r="M2" s="346"/>
      <c r="N2" s="346"/>
      <c r="O2" s="346"/>
      <c r="Q2" s="299"/>
      <c r="R2" s="331"/>
      <c r="S2" s="349" t="e">
        <f>INDEX(PT_DIFFERENTIATION_NUM_NTAR,MATCH(A2,PT_DIFFERENTIATION_NTAR_ID,0))</f>
        <v>#N/A</v>
      </c>
      <c r="T2" s="306" t="s">
        <v>19</v>
      </c>
      <c r="U2" s="318"/>
      <c r="V2" s="247"/>
      <c r="W2" s="248"/>
      <c r="X2" s="248"/>
      <c r="Y2" s="248"/>
      <c r="Z2" s="248"/>
      <c r="AA2" s="248"/>
      <c r="AB2" s="249"/>
      <c r="AC2" s="247" t="e">
        <f>INDEX(PT_DIFFERENTIATION_NTAR,MATCH(A2,PT_DIFFERENTIATION_NTAR_ID,0))</f>
        <v>#N/A</v>
      </c>
      <c r="AD2" s="248"/>
      <c r="AE2" s="248"/>
      <c r="AF2" s="248"/>
      <c r="AG2" s="248"/>
      <c r="AH2" s="248"/>
      <c r="AI2" s="248"/>
      <c r="AJ2" s="247"/>
      <c r="AK2" s="248"/>
      <c r="AL2" s="248"/>
      <c r="AM2" s="248"/>
      <c r="AN2" s="248"/>
      <c r="AO2" s="248"/>
      <c r="AP2" s="249"/>
      <c r="AQ2" s="247"/>
      <c r="AR2" s="248"/>
      <c r="AS2" s="248"/>
      <c r="AT2" s="248"/>
      <c r="AU2" s="248"/>
      <c r="AV2" s="248"/>
      <c r="AW2" s="249"/>
      <c r="AX2" s="247"/>
      <c r="AY2" s="248"/>
      <c r="AZ2" s="248"/>
      <c r="BA2" s="248"/>
      <c r="BB2" s="248"/>
      <c r="BC2" s="248"/>
      <c r="BD2" s="249"/>
      <c r="BE2" s="247"/>
      <c r="BF2" s="248"/>
      <c r="BG2" s="248"/>
      <c r="BH2" s="248"/>
      <c r="BI2" s="248"/>
      <c r="BJ2" s="248"/>
      <c r="BK2" s="249"/>
      <c r="BL2" s="247"/>
      <c r="BM2" s="248"/>
      <c r="BN2" s="248"/>
      <c r="BO2" s="248"/>
      <c r="BP2" s="248"/>
      <c r="BQ2" s="248"/>
      <c r="BR2" s="249"/>
      <c r="BS2" s="247"/>
      <c r="BT2" s="248"/>
      <c r="BU2" s="248"/>
      <c r="BV2" s="248"/>
      <c r="BW2" s="248"/>
      <c r="BX2" s="248"/>
      <c r="BY2" s="249"/>
      <c r="BZ2" s="247"/>
      <c r="CA2" s="248"/>
      <c r="CB2" s="248"/>
      <c r="CC2" s="248"/>
      <c r="CD2" s="248"/>
      <c r="CE2" s="248"/>
      <c r="CF2" s="249"/>
      <c r="CG2" s="247"/>
      <c r="CH2" s="248"/>
      <c r="CI2" s="248"/>
      <c r="CJ2" s="248"/>
      <c r="CK2" s="248"/>
      <c r="CL2" s="248"/>
      <c r="CM2" s="249"/>
      <c r="CN2" s="247"/>
      <c r="CO2" s="248"/>
      <c r="CP2" s="248"/>
      <c r="CQ2" s="248"/>
      <c r="CR2" s="248"/>
      <c r="CS2" s="248"/>
      <c r="CT2" s="249"/>
      <c r="CU2" s="249"/>
      <c r="CW2" s="308"/>
      <c r="CX2" s="308" t="str">
        <f t="shared" ref="CX2:CX13" si="0">IF(T2="","",T2)</f>
        <v>Наименование тарифа</v>
      </c>
      <c r="CY2" s="308"/>
      <c r="CZ2" s="308"/>
    </row>
    <row r="3" spans="1:104" ht="23.25" hidden="1" customHeight="1">
      <c r="A3" s="366"/>
      <c r="B3" s="366"/>
      <c r="C3" s="366"/>
      <c r="D3" s="366"/>
      <c r="E3" s="381"/>
      <c r="F3" s="382">
        <v>1</v>
      </c>
      <c r="G3" s="366"/>
      <c r="H3" s="366"/>
      <c r="I3" s="366"/>
      <c r="J3" s="366"/>
      <c r="K3" s="366"/>
      <c r="L3" s="367"/>
      <c r="M3" s="346"/>
      <c r="N3" s="346"/>
      <c r="O3" s="346"/>
      <c r="P3" s="302"/>
      <c r="Q3" s="328"/>
      <c r="R3" s="329"/>
      <c r="S3" s="349" t="e">
        <f>INDEX(PT_DIFFERENTIATION_NUM_TER,MATCH(B3,PT_DIFFERENTIATION_TER_ID,0))</f>
        <v>#N/A</v>
      </c>
      <c r="T3" s="321" t="s">
        <v>66</v>
      </c>
      <c r="U3" s="318"/>
      <c r="V3" s="247"/>
      <c r="W3" s="248"/>
      <c r="X3" s="248"/>
      <c r="Y3" s="248"/>
      <c r="Z3" s="248"/>
      <c r="AA3" s="248"/>
      <c r="AB3" s="249"/>
      <c r="AC3" s="247" t="e">
        <f>INDEX(PT_DIFFERENTIATION_TER,MATCH(B3,PT_DIFFERENTIATION_TER_ID,0))</f>
        <v>#N/A</v>
      </c>
      <c r="AD3" s="248"/>
      <c r="AE3" s="248"/>
      <c r="AF3" s="248"/>
      <c r="AG3" s="248"/>
      <c r="AH3" s="248"/>
      <c r="AI3" s="248"/>
      <c r="AJ3" s="247"/>
      <c r="AK3" s="248"/>
      <c r="AL3" s="248"/>
      <c r="AM3" s="248"/>
      <c r="AN3" s="248"/>
      <c r="AO3" s="248"/>
      <c r="AP3" s="249"/>
      <c r="AQ3" s="247"/>
      <c r="AR3" s="248"/>
      <c r="AS3" s="248"/>
      <c r="AT3" s="248"/>
      <c r="AU3" s="248"/>
      <c r="AV3" s="248"/>
      <c r="AW3" s="249"/>
      <c r="AX3" s="247"/>
      <c r="AY3" s="248"/>
      <c r="AZ3" s="248"/>
      <c r="BA3" s="248"/>
      <c r="BB3" s="248"/>
      <c r="BC3" s="248"/>
      <c r="BD3" s="249"/>
      <c r="BE3" s="247"/>
      <c r="BF3" s="248"/>
      <c r="BG3" s="248"/>
      <c r="BH3" s="248"/>
      <c r="BI3" s="248"/>
      <c r="BJ3" s="248"/>
      <c r="BK3" s="249"/>
      <c r="BL3" s="247"/>
      <c r="BM3" s="248"/>
      <c r="BN3" s="248"/>
      <c r="BO3" s="248"/>
      <c r="BP3" s="248"/>
      <c r="BQ3" s="248"/>
      <c r="BR3" s="249"/>
      <c r="BS3" s="247"/>
      <c r="BT3" s="248"/>
      <c r="BU3" s="248"/>
      <c r="BV3" s="248"/>
      <c r="BW3" s="248"/>
      <c r="BX3" s="248"/>
      <c r="BY3" s="249"/>
      <c r="BZ3" s="247"/>
      <c r="CA3" s="248"/>
      <c r="CB3" s="248"/>
      <c r="CC3" s="248"/>
      <c r="CD3" s="248"/>
      <c r="CE3" s="248"/>
      <c r="CF3" s="249"/>
      <c r="CG3" s="247"/>
      <c r="CH3" s="248"/>
      <c r="CI3" s="248"/>
      <c r="CJ3" s="248"/>
      <c r="CK3" s="248"/>
      <c r="CL3" s="248"/>
      <c r="CM3" s="249"/>
      <c r="CN3" s="247"/>
      <c r="CO3" s="248"/>
      <c r="CP3" s="248"/>
      <c r="CQ3" s="248"/>
      <c r="CR3" s="248"/>
      <c r="CS3" s="248"/>
      <c r="CT3" s="249"/>
      <c r="CU3" s="249"/>
      <c r="CW3" s="308"/>
      <c r="CX3" s="308" t="str">
        <f t="shared" si="0"/>
        <v>Территория действия тарифа</v>
      </c>
      <c r="CY3" s="308"/>
      <c r="CZ3" s="308"/>
    </row>
    <row r="4" spans="1:104" ht="23.25" hidden="1" customHeight="1">
      <c r="A4" s="366"/>
      <c r="B4" s="366"/>
      <c r="C4" s="366"/>
      <c r="D4" s="366"/>
      <c r="E4" s="381"/>
      <c r="F4" s="381"/>
      <c r="G4" s="382">
        <v>1</v>
      </c>
      <c r="H4" s="366"/>
      <c r="I4" s="366"/>
      <c r="J4" s="366"/>
      <c r="K4" s="366"/>
      <c r="L4" s="367"/>
      <c r="M4" s="346"/>
      <c r="N4" s="346"/>
      <c r="O4" s="346"/>
      <c r="P4" s="330"/>
      <c r="Q4" s="328"/>
      <c r="R4" s="329"/>
      <c r="S4" s="349" t="e">
        <f>INDEX(PT_DIFFERENTIATION_NUM_CS,MATCH(C4,PT_DIFFERENTIATION_CS_ID,0))</f>
        <v>#N/A</v>
      </c>
      <c r="T4" s="322" t="s">
        <v>67</v>
      </c>
      <c r="U4" s="318"/>
      <c r="V4" s="247"/>
      <c r="W4" s="248"/>
      <c r="X4" s="248"/>
      <c r="Y4" s="248"/>
      <c r="Z4" s="248"/>
      <c r="AA4" s="248"/>
      <c r="AB4" s="249"/>
      <c r="AC4" s="247" t="e">
        <f>INDEX(PT_DIFFERENTIATION_CS,MATCH(C4,PT_DIFFERENTIATION_CS_ID,0))</f>
        <v>#N/A</v>
      </c>
      <c r="AD4" s="248"/>
      <c r="AE4" s="248"/>
      <c r="AF4" s="248"/>
      <c r="AG4" s="248"/>
      <c r="AH4" s="248"/>
      <c r="AI4" s="248"/>
      <c r="AJ4" s="247"/>
      <c r="AK4" s="248"/>
      <c r="AL4" s="248"/>
      <c r="AM4" s="248"/>
      <c r="AN4" s="248"/>
      <c r="AO4" s="248"/>
      <c r="AP4" s="249"/>
      <c r="AQ4" s="247"/>
      <c r="AR4" s="248"/>
      <c r="AS4" s="248"/>
      <c r="AT4" s="248"/>
      <c r="AU4" s="248"/>
      <c r="AV4" s="248"/>
      <c r="AW4" s="249"/>
      <c r="AX4" s="247"/>
      <c r="AY4" s="248"/>
      <c r="AZ4" s="248"/>
      <c r="BA4" s="248"/>
      <c r="BB4" s="248"/>
      <c r="BC4" s="248"/>
      <c r="BD4" s="249"/>
      <c r="BE4" s="247"/>
      <c r="BF4" s="248"/>
      <c r="BG4" s="248"/>
      <c r="BH4" s="248"/>
      <c r="BI4" s="248"/>
      <c r="BJ4" s="248"/>
      <c r="BK4" s="249"/>
      <c r="BL4" s="247"/>
      <c r="BM4" s="248"/>
      <c r="BN4" s="248"/>
      <c r="BO4" s="248"/>
      <c r="BP4" s="248"/>
      <c r="BQ4" s="248"/>
      <c r="BR4" s="249"/>
      <c r="BS4" s="247"/>
      <c r="BT4" s="248"/>
      <c r="BU4" s="248"/>
      <c r="BV4" s="248"/>
      <c r="BW4" s="248"/>
      <c r="BX4" s="248"/>
      <c r="BY4" s="249"/>
      <c r="BZ4" s="247"/>
      <c r="CA4" s="248"/>
      <c r="CB4" s="248"/>
      <c r="CC4" s="248"/>
      <c r="CD4" s="248"/>
      <c r="CE4" s="248"/>
      <c r="CF4" s="249"/>
      <c r="CG4" s="247"/>
      <c r="CH4" s="248"/>
      <c r="CI4" s="248"/>
      <c r="CJ4" s="248"/>
      <c r="CK4" s="248"/>
      <c r="CL4" s="248"/>
      <c r="CM4" s="249"/>
      <c r="CN4" s="247"/>
      <c r="CO4" s="248"/>
      <c r="CP4" s="248"/>
      <c r="CQ4" s="248"/>
      <c r="CR4" s="248"/>
      <c r="CS4" s="248"/>
      <c r="CT4" s="249"/>
      <c r="CU4" s="249"/>
      <c r="CW4" s="308"/>
      <c r="CX4" s="308" t="str">
        <f t="shared" si="0"/>
        <v>Наименование централизованной системы холодного водоснабжения</v>
      </c>
      <c r="CY4" s="308"/>
      <c r="CZ4" s="308"/>
    </row>
    <row r="5" spans="1:104" ht="23.25" hidden="1" customHeight="1">
      <c r="A5" s="366"/>
      <c r="B5" s="366"/>
      <c r="C5" s="366"/>
      <c r="D5" s="366"/>
      <c r="E5" s="381"/>
      <c r="F5" s="381"/>
      <c r="G5" s="381"/>
      <c r="H5" s="381"/>
      <c r="I5" s="383" t="e">
        <f>S4&amp;".1"</f>
        <v>#N/A</v>
      </c>
      <c r="J5" s="366"/>
      <c r="K5" s="366"/>
      <c r="L5" s="367"/>
      <c r="P5" s="236">
        <v>1</v>
      </c>
      <c r="Q5" s="313"/>
      <c r="R5" s="332"/>
      <c r="S5" s="349" t="e">
        <f>$I5</f>
        <v>#N/A</v>
      </c>
      <c r="T5" s="315" t="s">
        <v>68</v>
      </c>
      <c r="U5" s="318"/>
      <c r="V5" s="258"/>
      <c r="W5" s="259"/>
      <c r="X5" s="259"/>
      <c r="Y5" s="259"/>
      <c r="Z5" s="259"/>
      <c r="AA5" s="259"/>
      <c r="AB5" s="260"/>
      <c r="AC5" s="261"/>
      <c r="AD5" s="262"/>
      <c r="AE5" s="262"/>
      <c r="AF5" s="262"/>
      <c r="AG5" s="262"/>
      <c r="AH5" s="262"/>
      <c r="AI5" s="262"/>
      <c r="AJ5" s="258"/>
      <c r="AK5" s="259"/>
      <c r="AL5" s="259"/>
      <c r="AM5" s="259"/>
      <c r="AN5" s="259"/>
      <c r="AO5" s="259"/>
      <c r="AP5" s="260"/>
      <c r="AQ5" s="258"/>
      <c r="AR5" s="259"/>
      <c r="AS5" s="259"/>
      <c r="AT5" s="259"/>
      <c r="AU5" s="259"/>
      <c r="AV5" s="259"/>
      <c r="AW5" s="260"/>
      <c r="AX5" s="258"/>
      <c r="AY5" s="259"/>
      <c r="AZ5" s="259"/>
      <c r="BA5" s="259"/>
      <c r="BB5" s="259"/>
      <c r="BC5" s="259"/>
      <c r="BD5" s="260"/>
      <c r="BE5" s="258"/>
      <c r="BF5" s="259"/>
      <c r="BG5" s="259"/>
      <c r="BH5" s="259"/>
      <c r="BI5" s="259"/>
      <c r="BJ5" s="259"/>
      <c r="BK5" s="260"/>
      <c r="BL5" s="258"/>
      <c r="BM5" s="259"/>
      <c r="BN5" s="259"/>
      <c r="BO5" s="259"/>
      <c r="BP5" s="259"/>
      <c r="BQ5" s="259"/>
      <c r="BR5" s="260"/>
      <c r="BS5" s="258"/>
      <c r="BT5" s="259"/>
      <c r="BU5" s="259"/>
      <c r="BV5" s="259"/>
      <c r="BW5" s="259"/>
      <c r="BX5" s="259"/>
      <c r="BY5" s="260"/>
      <c r="BZ5" s="258"/>
      <c r="CA5" s="259"/>
      <c r="CB5" s="259"/>
      <c r="CC5" s="259"/>
      <c r="CD5" s="259"/>
      <c r="CE5" s="259"/>
      <c r="CF5" s="260"/>
      <c r="CG5" s="258"/>
      <c r="CH5" s="259"/>
      <c r="CI5" s="259"/>
      <c r="CJ5" s="259"/>
      <c r="CK5" s="259"/>
      <c r="CL5" s="259"/>
      <c r="CM5" s="260"/>
      <c r="CN5" s="258"/>
      <c r="CO5" s="259"/>
      <c r="CP5" s="259"/>
      <c r="CQ5" s="259"/>
      <c r="CR5" s="259"/>
      <c r="CS5" s="259"/>
      <c r="CT5" s="260"/>
      <c r="CU5" s="263"/>
      <c r="CW5" s="308"/>
      <c r="CX5" s="308" t="str">
        <f t="shared" si="0"/>
        <v>Наименование признака дифференциации</v>
      </c>
      <c r="CY5" s="308"/>
      <c r="CZ5" s="308"/>
    </row>
    <row r="6" spans="1:104" ht="23.25" hidden="1" customHeight="1">
      <c r="A6" s="366"/>
      <c r="B6" s="366"/>
      <c r="C6" s="366"/>
      <c r="D6" s="366"/>
      <c r="E6" s="381"/>
      <c r="F6" s="381"/>
      <c r="G6" s="381"/>
      <c r="H6" s="381"/>
      <c r="I6" s="384"/>
      <c r="J6" s="383" t="e">
        <f>I5&amp;".1"</f>
        <v>#N/A</v>
      </c>
      <c r="K6" s="366"/>
      <c r="L6" s="367" t="s">
        <v>69</v>
      </c>
      <c r="P6" s="236"/>
      <c r="Q6" s="236">
        <v>1</v>
      </c>
      <c r="R6" s="333"/>
      <c r="S6" s="349" t="e">
        <f>$J6</f>
        <v>#N/A</v>
      </c>
      <c r="T6" s="316" t="s">
        <v>70</v>
      </c>
      <c r="U6" s="318"/>
      <c r="V6" s="237"/>
      <c r="W6" s="238"/>
      <c r="X6" s="238"/>
      <c r="Y6" s="238"/>
      <c r="Z6" s="238"/>
      <c r="AA6" s="238"/>
      <c r="AB6" s="239"/>
      <c r="AC6" s="237"/>
      <c r="AD6" s="238"/>
      <c r="AE6" s="238"/>
      <c r="AF6" s="238"/>
      <c r="AG6" s="238"/>
      <c r="AH6" s="238"/>
      <c r="AI6" s="238"/>
      <c r="AJ6" s="237"/>
      <c r="AK6" s="238"/>
      <c r="AL6" s="238"/>
      <c r="AM6" s="238"/>
      <c r="AN6" s="238"/>
      <c r="AO6" s="238"/>
      <c r="AP6" s="239"/>
      <c r="AQ6" s="237"/>
      <c r="AR6" s="238"/>
      <c r="AS6" s="238"/>
      <c r="AT6" s="238"/>
      <c r="AU6" s="238"/>
      <c r="AV6" s="238"/>
      <c r="AW6" s="239"/>
      <c r="AX6" s="237"/>
      <c r="AY6" s="238"/>
      <c r="AZ6" s="238"/>
      <c r="BA6" s="238"/>
      <c r="BB6" s="238"/>
      <c r="BC6" s="238"/>
      <c r="BD6" s="239"/>
      <c r="BE6" s="237"/>
      <c r="BF6" s="238"/>
      <c r="BG6" s="238"/>
      <c r="BH6" s="238"/>
      <c r="BI6" s="238"/>
      <c r="BJ6" s="238"/>
      <c r="BK6" s="239"/>
      <c r="BL6" s="237"/>
      <c r="BM6" s="238"/>
      <c r="BN6" s="238"/>
      <c r="BO6" s="238"/>
      <c r="BP6" s="238"/>
      <c r="BQ6" s="238"/>
      <c r="BR6" s="239"/>
      <c r="BS6" s="237"/>
      <c r="BT6" s="238"/>
      <c r="BU6" s="238"/>
      <c r="BV6" s="238"/>
      <c r="BW6" s="238"/>
      <c r="BX6" s="238"/>
      <c r="BY6" s="239"/>
      <c r="BZ6" s="237"/>
      <c r="CA6" s="238"/>
      <c r="CB6" s="238"/>
      <c r="CC6" s="238"/>
      <c r="CD6" s="238"/>
      <c r="CE6" s="238"/>
      <c r="CF6" s="239"/>
      <c r="CG6" s="237"/>
      <c r="CH6" s="238"/>
      <c r="CI6" s="238"/>
      <c r="CJ6" s="238"/>
      <c r="CK6" s="238"/>
      <c r="CL6" s="238"/>
      <c r="CM6" s="239"/>
      <c r="CN6" s="237"/>
      <c r="CO6" s="238"/>
      <c r="CP6" s="238"/>
      <c r="CQ6" s="238"/>
      <c r="CR6" s="238"/>
      <c r="CS6" s="238"/>
      <c r="CT6" s="239"/>
      <c r="CU6" s="239"/>
      <c r="CW6" s="308"/>
      <c r="CX6" s="308" t="str">
        <f t="shared" si="0"/>
        <v>Группа потребителей</v>
      </c>
      <c r="CY6" s="308"/>
      <c r="CZ6" s="308"/>
    </row>
    <row r="7" spans="1:104" ht="23.25" hidden="1" customHeight="1">
      <c r="A7" s="366"/>
      <c r="B7" s="366"/>
      <c r="C7" s="366"/>
      <c r="D7" s="366"/>
      <c r="E7" s="381"/>
      <c r="F7" s="381"/>
      <c r="G7" s="381"/>
      <c r="H7" s="381"/>
      <c r="I7" s="384"/>
      <c r="J7" s="384"/>
      <c r="K7" s="383" t="e">
        <f>J6&amp;".1"</f>
        <v>#N/A</v>
      </c>
      <c r="L7" s="367"/>
      <c r="P7" s="236"/>
      <c r="Q7" s="236"/>
      <c r="R7" s="333">
        <v>1</v>
      </c>
      <c r="S7" s="349" t="e">
        <f>$K7</f>
        <v>#N/A</v>
      </c>
      <c r="T7" s="371"/>
      <c r="U7" s="318"/>
      <c r="V7" s="339"/>
      <c r="W7" s="339"/>
      <c r="X7" s="357"/>
      <c r="Y7" s="385"/>
      <c r="Z7" s="386" t="s">
        <v>71</v>
      </c>
      <c r="AA7" s="385"/>
      <c r="AB7" s="386" t="s">
        <v>71</v>
      </c>
      <c r="AC7" s="339"/>
      <c r="AD7" s="339"/>
      <c r="AE7" s="357"/>
      <c r="AF7" s="385"/>
      <c r="AG7" s="386" t="s">
        <v>71</v>
      </c>
      <c r="AH7" s="240"/>
      <c r="AI7" s="386" t="s">
        <v>71</v>
      </c>
      <c r="AJ7" s="339"/>
      <c r="AK7" s="339"/>
      <c r="AL7" s="357"/>
      <c r="AM7" s="385"/>
      <c r="AN7" s="386" t="s">
        <v>71</v>
      </c>
      <c r="AO7" s="385"/>
      <c r="AP7" s="386" t="s">
        <v>71</v>
      </c>
      <c r="AQ7" s="339"/>
      <c r="AR7" s="339"/>
      <c r="AS7" s="357"/>
      <c r="AT7" s="385"/>
      <c r="AU7" s="386" t="s">
        <v>71</v>
      </c>
      <c r="AV7" s="385"/>
      <c r="AW7" s="386" t="s">
        <v>71</v>
      </c>
      <c r="AX7" s="339"/>
      <c r="AY7" s="339"/>
      <c r="AZ7" s="357"/>
      <c r="BA7" s="385"/>
      <c r="BB7" s="386" t="s">
        <v>71</v>
      </c>
      <c r="BC7" s="385"/>
      <c r="BD7" s="386" t="s">
        <v>71</v>
      </c>
      <c r="BE7" s="339"/>
      <c r="BF7" s="339"/>
      <c r="BG7" s="357"/>
      <c r="BH7" s="385"/>
      <c r="BI7" s="386" t="s">
        <v>71</v>
      </c>
      <c r="BJ7" s="385"/>
      <c r="BK7" s="386" t="s">
        <v>71</v>
      </c>
      <c r="BL7" s="339"/>
      <c r="BM7" s="339"/>
      <c r="BN7" s="357"/>
      <c r="BO7" s="385"/>
      <c r="BP7" s="386" t="s">
        <v>71</v>
      </c>
      <c r="BQ7" s="385"/>
      <c r="BR7" s="386" t="s">
        <v>71</v>
      </c>
      <c r="BS7" s="339"/>
      <c r="BT7" s="339"/>
      <c r="BU7" s="357"/>
      <c r="BV7" s="385"/>
      <c r="BW7" s="386" t="s">
        <v>71</v>
      </c>
      <c r="BX7" s="385"/>
      <c r="BY7" s="386" t="s">
        <v>71</v>
      </c>
      <c r="BZ7" s="339"/>
      <c r="CA7" s="339"/>
      <c r="CB7" s="357"/>
      <c r="CC7" s="385"/>
      <c r="CD7" s="386" t="s">
        <v>71</v>
      </c>
      <c r="CE7" s="385"/>
      <c r="CF7" s="386" t="s">
        <v>71</v>
      </c>
      <c r="CG7" s="339"/>
      <c r="CH7" s="339"/>
      <c r="CI7" s="357"/>
      <c r="CJ7" s="385"/>
      <c r="CK7" s="386" t="s">
        <v>71</v>
      </c>
      <c r="CL7" s="385"/>
      <c r="CM7" s="386" t="s">
        <v>71</v>
      </c>
      <c r="CN7" s="339"/>
      <c r="CO7" s="339"/>
      <c r="CP7" s="357"/>
      <c r="CQ7" s="385"/>
      <c r="CR7" s="386" t="s">
        <v>71</v>
      </c>
      <c r="CS7" s="385"/>
      <c r="CT7" s="386" t="s">
        <v>71</v>
      </c>
      <c r="CU7" s="372"/>
      <c r="CV7" s="307" t="e">
        <f ca="1">STRCHECKDATE(V8:CU8)</f>
        <v>#NAME?</v>
      </c>
      <c r="CW7" s="308"/>
      <c r="CX7" s="308" t="str">
        <f t="shared" si="0"/>
        <v/>
      </c>
      <c r="CY7" s="308"/>
      <c r="CZ7" s="308"/>
    </row>
    <row r="8" spans="1:104" ht="14.25" hidden="1" customHeight="1">
      <c r="A8" s="366"/>
      <c r="B8" s="366"/>
      <c r="C8" s="366"/>
      <c r="D8" s="366"/>
      <c r="E8" s="381"/>
      <c r="F8" s="381"/>
      <c r="G8" s="381"/>
      <c r="H8" s="381"/>
      <c r="I8" s="384"/>
      <c r="J8" s="384"/>
      <c r="K8" s="383"/>
      <c r="L8" s="367"/>
      <c r="P8" s="236"/>
      <c r="Q8" s="236"/>
      <c r="R8" s="333"/>
      <c r="S8" s="305"/>
      <c r="T8" s="318"/>
      <c r="U8" s="318"/>
      <c r="V8" s="324"/>
      <c r="W8" s="324"/>
      <c r="X8" s="325" t="str">
        <f>Y7&amp;"-"&amp;AA7</f>
        <v>-</v>
      </c>
      <c r="Y8" s="387"/>
      <c r="Z8" s="386"/>
      <c r="AA8" s="387"/>
      <c r="AB8" s="386"/>
      <c r="AC8" s="324"/>
      <c r="AD8" s="324"/>
      <c r="AE8" s="325" t="str">
        <f>AF7&amp;"-"&amp;AH7</f>
        <v>-</v>
      </c>
      <c r="AF8" s="387"/>
      <c r="AG8" s="386"/>
      <c r="AH8" s="388"/>
      <c r="AI8" s="386"/>
      <c r="AJ8" s="324"/>
      <c r="AK8" s="324"/>
      <c r="AL8" s="325" t="str">
        <f>AM7&amp;"-"&amp;AO7</f>
        <v>-</v>
      </c>
      <c r="AM8" s="387"/>
      <c r="AN8" s="386"/>
      <c r="AO8" s="387"/>
      <c r="AP8" s="386"/>
      <c r="AQ8" s="324"/>
      <c r="AR8" s="324"/>
      <c r="AS8" s="325" t="str">
        <f>AT7&amp;"-"&amp;AV7</f>
        <v>-</v>
      </c>
      <c r="AT8" s="387"/>
      <c r="AU8" s="386"/>
      <c r="AV8" s="387"/>
      <c r="AW8" s="386"/>
      <c r="AX8" s="324"/>
      <c r="AY8" s="324"/>
      <c r="AZ8" s="325" t="str">
        <f>BA7&amp;"-"&amp;BC7</f>
        <v>-</v>
      </c>
      <c r="BA8" s="387"/>
      <c r="BB8" s="386"/>
      <c r="BC8" s="387"/>
      <c r="BD8" s="386"/>
      <c r="BE8" s="324"/>
      <c r="BF8" s="324"/>
      <c r="BG8" s="325" t="str">
        <f>BH7&amp;"-"&amp;BJ7</f>
        <v>-</v>
      </c>
      <c r="BH8" s="387"/>
      <c r="BI8" s="386"/>
      <c r="BJ8" s="387"/>
      <c r="BK8" s="386"/>
      <c r="BL8" s="324"/>
      <c r="BM8" s="324"/>
      <c r="BN8" s="325" t="str">
        <f>BO7&amp;"-"&amp;BQ7</f>
        <v>-</v>
      </c>
      <c r="BO8" s="387"/>
      <c r="BP8" s="386"/>
      <c r="BQ8" s="387"/>
      <c r="BR8" s="386"/>
      <c r="BS8" s="324"/>
      <c r="BT8" s="324"/>
      <c r="BU8" s="325" t="str">
        <f>BV7&amp;"-"&amp;BX7</f>
        <v>-</v>
      </c>
      <c r="BV8" s="387"/>
      <c r="BW8" s="386"/>
      <c r="BX8" s="387"/>
      <c r="BY8" s="386"/>
      <c r="BZ8" s="324"/>
      <c r="CA8" s="324"/>
      <c r="CB8" s="325" t="str">
        <f>CC7&amp;"-"&amp;CE7</f>
        <v>-</v>
      </c>
      <c r="CC8" s="387"/>
      <c r="CD8" s="386"/>
      <c r="CE8" s="387"/>
      <c r="CF8" s="386"/>
      <c r="CG8" s="324"/>
      <c r="CH8" s="324"/>
      <c r="CI8" s="325" t="str">
        <f>CJ7&amp;"-"&amp;CL7</f>
        <v>-</v>
      </c>
      <c r="CJ8" s="387"/>
      <c r="CK8" s="386"/>
      <c r="CL8" s="387"/>
      <c r="CM8" s="386"/>
      <c r="CN8" s="324"/>
      <c r="CO8" s="324"/>
      <c r="CP8" s="325" t="str">
        <f>CQ7&amp;"-"&amp;CS7</f>
        <v>-</v>
      </c>
      <c r="CQ8" s="387"/>
      <c r="CR8" s="386"/>
      <c r="CS8" s="387"/>
      <c r="CT8" s="386"/>
      <c r="CU8" s="345"/>
      <c r="CW8" s="308"/>
      <c r="CX8" s="308" t="str">
        <f t="shared" si="0"/>
        <v/>
      </c>
      <c r="CY8" s="308"/>
      <c r="CZ8" s="308"/>
    </row>
    <row r="9" spans="1:104" ht="21" hidden="1" customHeight="1">
      <c r="A9" s="366"/>
      <c r="B9" s="366"/>
      <c r="C9" s="366"/>
      <c r="D9" s="366"/>
      <c r="E9" s="381"/>
      <c r="F9" s="381"/>
      <c r="G9" s="381"/>
      <c r="H9" s="381"/>
      <c r="I9" s="384"/>
      <c r="J9" s="383"/>
      <c r="K9" s="366"/>
      <c r="L9" s="367"/>
      <c r="P9" s="236"/>
      <c r="Q9" s="236"/>
      <c r="R9" s="332"/>
      <c r="S9" s="360"/>
      <c r="T9" s="317" t="s">
        <v>72</v>
      </c>
      <c r="U9" s="336"/>
      <c r="V9" s="336"/>
      <c r="W9" s="336"/>
      <c r="X9" s="336"/>
      <c r="Y9" s="336"/>
      <c r="Z9" s="336"/>
      <c r="AA9" s="336"/>
      <c r="AB9" s="336"/>
      <c r="AC9" s="336"/>
      <c r="AD9" s="336"/>
      <c r="AE9" s="336"/>
      <c r="AF9" s="336"/>
      <c r="AG9" s="336"/>
      <c r="AH9" s="336"/>
      <c r="AI9" s="336"/>
      <c r="AJ9" s="336"/>
      <c r="AK9" s="336"/>
      <c r="AL9" s="336"/>
      <c r="AM9" s="336"/>
      <c r="AN9" s="336"/>
      <c r="AO9" s="336"/>
      <c r="AP9" s="336"/>
      <c r="AQ9" s="336"/>
      <c r="AR9" s="336"/>
      <c r="AS9" s="336"/>
      <c r="AT9" s="336"/>
      <c r="AU9" s="336"/>
      <c r="AV9" s="336"/>
      <c r="AW9" s="336"/>
      <c r="AX9" s="336"/>
      <c r="AY9" s="336"/>
      <c r="AZ9" s="336"/>
      <c r="BA9" s="336"/>
      <c r="BB9" s="336"/>
      <c r="BC9" s="336"/>
      <c r="BD9" s="336"/>
      <c r="BE9" s="336"/>
      <c r="BF9" s="336"/>
      <c r="BG9" s="336"/>
      <c r="BH9" s="336"/>
      <c r="BI9" s="336"/>
      <c r="BJ9" s="336"/>
      <c r="BK9" s="336"/>
      <c r="BL9" s="336"/>
      <c r="BM9" s="336"/>
      <c r="BN9" s="336"/>
      <c r="BO9" s="336"/>
      <c r="BP9" s="336"/>
      <c r="BQ9" s="336"/>
      <c r="BR9" s="336"/>
      <c r="BS9" s="336"/>
      <c r="BT9" s="336"/>
      <c r="BU9" s="336"/>
      <c r="BV9" s="336"/>
      <c r="BW9" s="336"/>
      <c r="BX9" s="336"/>
      <c r="BY9" s="336"/>
      <c r="BZ9" s="336"/>
      <c r="CA9" s="336"/>
      <c r="CB9" s="336"/>
      <c r="CC9" s="336"/>
      <c r="CD9" s="336"/>
      <c r="CE9" s="336"/>
      <c r="CF9" s="336"/>
      <c r="CG9" s="336"/>
      <c r="CH9" s="336"/>
      <c r="CI9" s="336"/>
      <c r="CJ9" s="336"/>
      <c r="CK9" s="336"/>
      <c r="CL9" s="336"/>
      <c r="CM9" s="336"/>
      <c r="CN9" s="336"/>
      <c r="CO9" s="336"/>
      <c r="CP9" s="336"/>
      <c r="CQ9" s="336"/>
      <c r="CR9" s="336"/>
      <c r="CS9" s="336"/>
      <c r="CT9" s="336"/>
      <c r="CU9" s="336"/>
      <c r="CW9" s="308"/>
      <c r="CX9" s="308" t="str">
        <f t="shared" si="0"/>
        <v>Добавить значение признака дифференциации</v>
      </c>
      <c r="CY9" s="308"/>
      <c r="CZ9" s="308"/>
    </row>
    <row r="10" spans="1:104" ht="21" hidden="1" customHeight="1">
      <c r="A10" s="366"/>
      <c r="B10" s="366"/>
      <c r="C10" s="366"/>
      <c r="D10" s="366"/>
      <c r="E10" s="381"/>
      <c r="F10" s="381"/>
      <c r="G10" s="381"/>
      <c r="H10" s="381"/>
      <c r="I10" s="383"/>
      <c r="J10" s="366"/>
      <c r="K10" s="366"/>
      <c r="L10" s="367"/>
      <c r="P10" s="236"/>
      <c r="Q10" s="313"/>
      <c r="R10" s="332"/>
      <c r="S10" s="360"/>
      <c r="T10" s="334" t="s">
        <v>73</v>
      </c>
      <c r="U10" s="336"/>
      <c r="V10" s="336"/>
      <c r="W10" s="336"/>
      <c r="X10" s="336"/>
      <c r="Y10" s="336"/>
      <c r="Z10" s="336"/>
      <c r="AA10" s="336"/>
      <c r="AB10" s="335"/>
      <c r="AC10" s="336"/>
      <c r="AD10" s="336"/>
      <c r="AE10" s="336"/>
      <c r="AF10" s="336"/>
      <c r="AG10" s="336"/>
      <c r="AH10" s="336"/>
      <c r="AI10" s="335"/>
      <c r="AJ10" s="336"/>
      <c r="AK10" s="336"/>
      <c r="AL10" s="336"/>
      <c r="AM10" s="336"/>
      <c r="AN10" s="336"/>
      <c r="AO10" s="336"/>
      <c r="AP10" s="335"/>
      <c r="AQ10" s="336"/>
      <c r="AR10" s="336"/>
      <c r="AS10" s="336"/>
      <c r="AT10" s="336"/>
      <c r="AU10" s="336"/>
      <c r="AV10" s="336"/>
      <c r="AW10" s="335"/>
      <c r="AX10" s="336"/>
      <c r="AY10" s="336"/>
      <c r="AZ10" s="336"/>
      <c r="BA10" s="336"/>
      <c r="BB10" s="336"/>
      <c r="BC10" s="336"/>
      <c r="BD10" s="335"/>
      <c r="BE10" s="336"/>
      <c r="BF10" s="336"/>
      <c r="BG10" s="336"/>
      <c r="BH10" s="336"/>
      <c r="BI10" s="336"/>
      <c r="BJ10" s="336"/>
      <c r="BK10" s="335"/>
      <c r="BL10" s="336"/>
      <c r="BM10" s="336"/>
      <c r="BN10" s="336"/>
      <c r="BO10" s="336"/>
      <c r="BP10" s="336"/>
      <c r="BQ10" s="336"/>
      <c r="BR10" s="335"/>
      <c r="BS10" s="336"/>
      <c r="BT10" s="336"/>
      <c r="BU10" s="336"/>
      <c r="BV10" s="336"/>
      <c r="BW10" s="336"/>
      <c r="BX10" s="336"/>
      <c r="BY10" s="335"/>
      <c r="BZ10" s="336"/>
      <c r="CA10" s="336"/>
      <c r="CB10" s="336"/>
      <c r="CC10" s="336"/>
      <c r="CD10" s="336"/>
      <c r="CE10" s="336"/>
      <c r="CF10" s="335"/>
      <c r="CG10" s="336"/>
      <c r="CH10" s="336"/>
      <c r="CI10" s="336"/>
      <c r="CJ10" s="336"/>
      <c r="CK10" s="336"/>
      <c r="CL10" s="336"/>
      <c r="CM10" s="335"/>
      <c r="CN10" s="336"/>
      <c r="CO10" s="336"/>
      <c r="CP10" s="336"/>
      <c r="CQ10" s="336"/>
      <c r="CR10" s="336"/>
      <c r="CS10" s="336"/>
      <c r="CT10" s="335"/>
      <c r="CU10" s="336"/>
      <c r="CW10" s="308"/>
      <c r="CX10" s="308" t="str">
        <f t="shared" si="0"/>
        <v>Добавить группу потребителей</v>
      </c>
      <c r="CY10" s="308"/>
      <c r="CZ10" s="308"/>
    </row>
    <row r="11" spans="1:104" ht="14.25" hidden="1" customHeight="1">
      <c r="A11" s="366"/>
      <c r="B11" s="366"/>
      <c r="C11" s="366"/>
      <c r="D11" s="366"/>
      <c r="E11" s="381"/>
      <c r="F11" s="381"/>
      <c r="G11" s="381"/>
      <c r="H11" s="382"/>
      <c r="I11" s="366"/>
      <c r="J11" s="366"/>
      <c r="K11" s="366"/>
      <c r="L11" s="367"/>
      <c r="M11" s="346"/>
      <c r="N11" s="346"/>
      <c r="O11" s="304"/>
      <c r="P11" s="299"/>
      <c r="Q11" s="337"/>
      <c r="R11" s="331"/>
      <c r="S11" s="360"/>
      <c r="T11" s="312" t="s">
        <v>74</v>
      </c>
      <c r="U11" s="336"/>
      <c r="V11" s="336"/>
      <c r="W11" s="336"/>
      <c r="X11" s="336"/>
      <c r="Y11" s="336"/>
      <c r="Z11" s="336"/>
      <c r="AA11" s="336"/>
      <c r="AB11" s="335"/>
      <c r="AC11" s="336"/>
      <c r="AD11" s="336"/>
      <c r="AE11" s="336"/>
      <c r="AF11" s="336"/>
      <c r="AG11" s="336"/>
      <c r="AH11" s="336"/>
      <c r="AI11" s="335"/>
      <c r="AJ11" s="336"/>
      <c r="AK11" s="336"/>
      <c r="AL11" s="336"/>
      <c r="AM11" s="336"/>
      <c r="AN11" s="336"/>
      <c r="AO11" s="336"/>
      <c r="AP11" s="335"/>
      <c r="AQ11" s="336"/>
      <c r="AR11" s="336"/>
      <c r="AS11" s="336"/>
      <c r="AT11" s="336"/>
      <c r="AU11" s="336"/>
      <c r="AV11" s="336"/>
      <c r="AW11" s="335"/>
      <c r="AX11" s="336"/>
      <c r="AY11" s="336"/>
      <c r="AZ11" s="336"/>
      <c r="BA11" s="336"/>
      <c r="BB11" s="336"/>
      <c r="BC11" s="336"/>
      <c r="BD11" s="335"/>
      <c r="BE11" s="336"/>
      <c r="BF11" s="336"/>
      <c r="BG11" s="336"/>
      <c r="BH11" s="336"/>
      <c r="BI11" s="336"/>
      <c r="BJ11" s="336"/>
      <c r="BK11" s="335"/>
      <c r="BL11" s="336"/>
      <c r="BM11" s="336"/>
      <c r="BN11" s="336"/>
      <c r="BO11" s="336"/>
      <c r="BP11" s="336"/>
      <c r="BQ11" s="336"/>
      <c r="BR11" s="335"/>
      <c r="BS11" s="336"/>
      <c r="BT11" s="336"/>
      <c r="BU11" s="336"/>
      <c r="BV11" s="336"/>
      <c r="BW11" s="336"/>
      <c r="BX11" s="336"/>
      <c r="BY11" s="335"/>
      <c r="BZ11" s="336"/>
      <c r="CA11" s="336"/>
      <c r="CB11" s="336"/>
      <c r="CC11" s="336"/>
      <c r="CD11" s="336"/>
      <c r="CE11" s="336"/>
      <c r="CF11" s="335"/>
      <c r="CG11" s="336"/>
      <c r="CH11" s="336"/>
      <c r="CI11" s="336"/>
      <c r="CJ11" s="336"/>
      <c r="CK11" s="336"/>
      <c r="CL11" s="336"/>
      <c r="CM11" s="335"/>
      <c r="CN11" s="336"/>
      <c r="CO11" s="336"/>
      <c r="CP11" s="336"/>
      <c r="CQ11" s="336"/>
      <c r="CR11" s="336"/>
      <c r="CS11" s="336"/>
      <c r="CT11" s="335"/>
      <c r="CU11" s="336"/>
      <c r="CW11" s="308"/>
      <c r="CX11" s="308" t="str">
        <f t="shared" si="0"/>
        <v>Добавить наименование признака дифференциации</v>
      </c>
      <c r="CY11" s="308"/>
      <c r="CZ11" s="308"/>
    </row>
    <row r="12" spans="1:104" s="307" customFormat="1" ht="14.25" hidden="1" customHeight="1">
      <c r="A12" s="314"/>
      <c r="B12" s="314"/>
      <c r="C12" s="314"/>
      <c r="D12" s="314"/>
      <c r="E12" s="381"/>
      <c r="F12" s="382"/>
      <c r="G12" s="314"/>
      <c r="H12" s="314"/>
      <c r="I12" s="314"/>
      <c r="J12" s="314"/>
      <c r="K12" s="314"/>
      <c r="L12" s="343"/>
      <c r="M12" s="362"/>
      <c r="N12" s="362"/>
      <c r="P12" s="311"/>
      <c r="Q12" s="361"/>
      <c r="R12" s="311"/>
      <c r="S12" s="363"/>
      <c r="T12" s="364" t="s">
        <v>75</v>
      </c>
      <c r="U12" s="340"/>
      <c r="V12" s="340"/>
      <c r="W12" s="340"/>
      <c r="X12" s="340"/>
      <c r="Y12" s="340"/>
      <c r="Z12" s="340"/>
      <c r="AA12" s="340"/>
      <c r="AB12" s="340"/>
      <c r="AC12" s="340"/>
      <c r="AD12" s="340"/>
      <c r="AE12" s="340"/>
      <c r="AF12" s="340"/>
      <c r="AG12" s="340"/>
      <c r="AH12" s="340"/>
      <c r="AI12" s="340"/>
      <c r="AJ12" s="340"/>
      <c r="AK12" s="340"/>
      <c r="AL12" s="340"/>
      <c r="AM12" s="340"/>
      <c r="AN12" s="340"/>
      <c r="AO12" s="340"/>
      <c r="AP12" s="340"/>
      <c r="AQ12" s="340"/>
      <c r="AR12" s="340"/>
      <c r="AS12" s="340"/>
      <c r="AT12" s="340"/>
      <c r="AU12" s="340"/>
      <c r="AV12" s="340"/>
      <c r="AW12" s="340"/>
      <c r="AX12" s="340"/>
      <c r="AY12" s="340"/>
      <c r="AZ12" s="340"/>
      <c r="BA12" s="340"/>
      <c r="BB12" s="340"/>
      <c r="BC12" s="340"/>
      <c r="BD12" s="340"/>
      <c r="BE12" s="340"/>
      <c r="BF12" s="340"/>
      <c r="BG12" s="340"/>
      <c r="BH12" s="340"/>
      <c r="BI12" s="340"/>
      <c r="BJ12" s="340"/>
      <c r="BK12" s="340"/>
      <c r="BL12" s="340"/>
      <c r="BM12" s="340"/>
      <c r="BN12" s="340"/>
      <c r="BO12" s="340"/>
      <c r="BP12" s="340"/>
      <c r="BQ12" s="340"/>
      <c r="BR12" s="340"/>
      <c r="BS12" s="340"/>
      <c r="BT12" s="340"/>
      <c r="BU12" s="340"/>
      <c r="BV12" s="340"/>
      <c r="BW12" s="340"/>
      <c r="BX12" s="340"/>
      <c r="BY12" s="340"/>
      <c r="BZ12" s="340"/>
      <c r="CA12" s="340"/>
      <c r="CB12" s="340"/>
      <c r="CC12" s="340"/>
      <c r="CD12" s="340"/>
      <c r="CE12" s="340"/>
      <c r="CF12" s="340"/>
      <c r="CG12" s="340"/>
      <c r="CH12" s="340"/>
      <c r="CI12" s="340"/>
      <c r="CJ12" s="340"/>
      <c r="CK12" s="340"/>
      <c r="CL12" s="340"/>
      <c r="CM12" s="340"/>
      <c r="CN12" s="340"/>
      <c r="CO12" s="340"/>
      <c r="CP12" s="340"/>
      <c r="CQ12" s="340"/>
      <c r="CR12" s="340"/>
      <c r="CS12" s="340"/>
      <c r="CT12" s="340"/>
      <c r="CU12" s="340"/>
      <c r="CW12" s="308"/>
      <c r="CX12" s="308" t="str">
        <f t="shared" si="0"/>
        <v>Добавить централизованную систему для дифференциации</v>
      </c>
      <c r="CY12" s="308"/>
      <c r="CZ12" s="308"/>
    </row>
    <row r="13" spans="1:104" s="307" customFormat="1" ht="14.25" hidden="1" customHeight="1">
      <c r="A13" s="314"/>
      <c r="B13" s="314"/>
      <c r="C13" s="314"/>
      <c r="D13" s="314"/>
      <c r="E13" s="382"/>
      <c r="F13" s="314"/>
      <c r="G13" s="314"/>
      <c r="H13" s="314"/>
      <c r="I13" s="314"/>
      <c r="J13" s="314"/>
      <c r="K13" s="314"/>
      <c r="L13" s="343"/>
      <c r="M13" s="362"/>
      <c r="N13" s="362"/>
      <c r="P13" s="311"/>
      <c r="Q13" s="361"/>
      <c r="R13" s="311"/>
      <c r="S13" s="363"/>
      <c r="T13" s="364" t="s">
        <v>76</v>
      </c>
      <c r="U13" s="340"/>
      <c r="V13" s="340"/>
      <c r="W13" s="340"/>
      <c r="X13" s="340"/>
      <c r="Y13" s="340"/>
      <c r="Z13" s="340"/>
      <c r="AA13" s="340"/>
      <c r="AB13" s="340"/>
      <c r="AC13" s="340"/>
      <c r="AD13" s="340"/>
      <c r="AE13" s="340"/>
      <c r="AF13" s="340"/>
      <c r="AG13" s="340"/>
      <c r="AH13" s="340"/>
      <c r="AI13" s="340"/>
      <c r="AJ13" s="340"/>
      <c r="AK13" s="340"/>
      <c r="AL13" s="340"/>
      <c r="AM13" s="340"/>
      <c r="AN13" s="340"/>
      <c r="AO13" s="340"/>
      <c r="AP13" s="340"/>
      <c r="AQ13" s="340"/>
      <c r="AR13" s="340"/>
      <c r="AS13" s="340"/>
      <c r="AT13" s="340"/>
      <c r="AU13" s="340"/>
      <c r="AV13" s="340"/>
      <c r="AW13" s="340"/>
      <c r="AX13" s="340"/>
      <c r="AY13" s="340"/>
      <c r="AZ13" s="340"/>
      <c r="BA13" s="340"/>
      <c r="BB13" s="340"/>
      <c r="BC13" s="340"/>
      <c r="BD13" s="340"/>
      <c r="BE13" s="340"/>
      <c r="BF13" s="340"/>
      <c r="BG13" s="340"/>
      <c r="BH13" s="340"/>
      <c r="BI13" s="340"/>
      <c r="BJ13" s="340"/>
      <c r="BK13" s="340"/>
      <c r="BL13" s="340"/>
      <c r="BM13" s="340"/>
      <c r="BN13" s="340"/>
      <c r="BO13" s="340"/>
      <c r="BP13" s="340"/>
      <c r="BQ13" s="340"/>
      <c r="BR13" s="340"/>
      <c r="BS13" s="340"/>
      <c r="BT13" s="340"/>
      <c r="BU13" s="340"/>
      <c r="BV13" s="340"/>
      <c r="BW13" s="340"/>
      <c r="BX13" s="340"/>
      <c r="BY13" s="340"/>
      <c r="BZ13" s="340"/>
      <c r="CA13" s="340"/>
      <c r="CB13" s="340"/>
      <c r="CC13" s="340"/>
      <c r="CD13" s="340"/>
      <c r="CE13" s="340"/>
      <c r="CF13" s="340"/>
      <c r="CG13" s="340"/>
      <c r="CH13" s="340"/>
      <c r="CI13" s="340"/>
      <c r="CJ13" s="340"/>
      <c r="CK13" s="340"/>
      <c r="CL13" s="340"/>
      <c r="CM13" s="340"/>
      <c r="CN13" s="340"/>
      <c r="CO13" s="340"/>
      <c r="CP13" s="340"/>
      <c r="CQ13" s="340"/>
      <c r="CR13" s="340"/>
      <c r="CS13" s="340"/>
      <c r="CT13" s="340"/>
      <c r="CU13" s="340"/>
      <c r="CW13" s="308"/>
      <c r="CX13" s="308" t="str">
        <f t="shared" si="0"/>
        <v>Добавить территорию для дифференциации</v>
      </c>
      <c r="CY13" s="308"/>
      <c r="CZ13" s="308"/>
    </row>
    <row r="14" spans="1:104" ht="14.25" hidden="1" customHeight="1">
      <c r="AJ14" s="295"/>
      <c r="AK14" s="295"/>
      <c r="AL14" s="295"/>
      <c r="AM14" s="295"/>
      <c r="AN14" s="295"/>
      <c r="AO14" s="295"/>
      <c r="AP14" s="295"/>
      <c r="AQ14" s="295"/>
      <c r="AR14" s="295"/>
      <c r="AS14" s="295"/>
      <c r="AT14" s="295"/>
      <c r="AU14" s="295"/>
      <c r="AV14" s="295"/>
      <c r="AW14" s="295"/>
      <c r="AX14" s="295"/>
      <c r="AY14" s="295"/>
      <c r="AZ14" s="295"/>
      <c r="BA14" s="295"/>
      <c r="BB14" s="295"/>
      <c r="BC14" s="295"/>
      <c r="BD14" s="295"/>
      <c r="BE14" s="295"/>
      <c r="BF14" s="295"/>
      <c r="BG14" s="295"/>
      <c r="BH14" s="295"/>
      <c r="BI14" s="295"/>
      <c r="BJ14" s="295"/>
      <c r="BK14" s="295"/>
      <c r="BL14" s="295"/>
      <c r="BM14" s="295"/>
      <c r="BN14" s="295"/>
      <c r="BO14" s="295"/>
      <c r="BP14" s="295"/>
      <c r="BQ14" s="295"/>
      <c r="BR14" s="295"/>
      <c r="BS14" s="295"/>
      <c r="BT14" s="295"/>
      <c r="BU14" s="295"/>
      <c r="BV14" s="295"/>
      <c r="BW14" s="295"/>
      <c r="BX14" s="295"/>
      <c r="BY14" s="295"/>
      <c r="BZ14" s="295"/>
      <c r="CA14" s="295"/>
      <c r="CB14" s="295"/>
      <c r="CC14" s="295"/>
      <c r="CD14" s="295"/>
      <c r="CE14" s="295"/>
      <c r="CF14" s="295"/>
      <c r="CG14" s="295"/>
      <c r="CH14" s="295"/>
      <c r="CI14" s="295"/>
      <c r="CJ14" s="295"/>
      <c r="CK14" s="295"/>
      <c r="CL14" s="295"/>
      <c r="CM14" s="295"/>
      <c r="CN14" s="295"/>
      <c r="CO14" s="295"/>
      <c r="CP14" s="295"/>
      <c r="CQ14" s="295"/>
      <c r="CR14" s="295"/>
      <c r="CS14" s="295"/>
      <c r="CT14" s="295"/>
    </row>
    <row r="15" spans="1:104" ht="14.25" hidden="1" customHeight="1">
      <c r="AC15" s="344"/>
      <c r="AD15" s="344"/>
      <c r="AE15" s="365"/>
      <c r="AF15" s="389"/>
      <c r="AG15" s="390" t="s">
        <v>71</v>
      </c>
      <c r="AH15" s="389"/>
      <c r="AI15" s="390" t="s">
        <v>71</v>
      </c>
      <c r="AJ15" s="295"/>
      <c r="AK15" s="295"/>
      <c r="AL15" s="295"/>
      <c r="AM15" s="295"/>
      <c r="AN15" s="295"/>
      <c r="AO15" s="295"/>
      <c r="AP15" s="295"/>
      <c r="AQ15" s="295"/>
      <c r="AR15" s="295"/>
      <c r="AS15" s="295"/>
      <c r="AT15" s="295"/>
      <c r="AU15" s="295"/>
      <c r="AV15" s="295"/>
      <c r="AW15" s="295"/>
      <c r="AX15" s="295"/>
      <c r="AY15" s="295"/>
      <c r="AZ15" s="295"/>
      <c r="BA15" s="295"/>
      <c r="BB15" s="295"/>
      <c r="BC15" s="295"/>
      <c r="BD15" s="295"/>
      <c r="BE15" s="295"/>
      <c r="BF15" s="295"/>
      <c r="BG15" s="295"/>
      <c r="BH15" s="295"/>
      <c r="BI15" s="295"/>
      <c r="BJ15" s="295"/>
      <c r="BK15" s="295"/>
      <c r="BL15" s="295"/>
      <c r="BM15" s="295"/>
      <c r="BN15" s="295"/>
      <c r="BO15" s="295"/>
      <c r="BP15" s="295"/>
      <c r="BQ15" s="295"/>
      <c r="BR15" s="295"/>
      <c r="BS15" s="295"/>
      <c r="BT15" s="295"/>
      <c r="BU15" s="295"/>
      <c r="BV15" s="295"/>
      <c r="BW15" s="295"/>
      <c r="BX15" s="295"/>
      <c r="BY15" s="295"/>
      <c r="BZ15" s="295"/>
      <c r="CA15" s="295"/>
      <c r="CB15" s="295"/>
      <c r="CC15" s="295"/>
      <c r="CD15" s="295"/>
      <c r="CE15" s="295"/>
      <c r="CF15" s="295"/>
      <c r="CG15" s="295"/>
      <c r="CH15" s="295"/>
      <c r="CI15" s="295"/>
      <c r="CJ15" s="295"/>
      <c r="CK15" s="295"/>
      <c r="CL15" s="295"/>
      <c r="CM15" s="295"/>
      <c r="CN15" s="295"/>
      <c r="CO15" s="295"/>
      <c r="CP15" s="295"/>
      <c r="CQ15" s="295"/>
      <c r="CR15" s="295"/>
      <c r="CS15" s="295"/>
      <c r="CT15" s="295"/>
    </row>
    <row r="16" spans="1:104" ht="14.25" hidden="1" customHeight="1">
      <c r="AC16" s="344"/>
      <c r="AD16" s="344"/>
      <c r="AE16" s="325" t="str">
        <f>AF15&amp;"-"&amp;AH15</f>
        <v>-</v>
      </c>
      <c r="AF16" s="390"/>
      <c r="AG16" s="390"/>
      <c r="AH16" s="390"/>
      <c r="AI16" s="390"/>
      <c r="AJ16" s="295"/>
      <c r="AK16" s="295"/>
      <c r="AL16" s="295"/>
      <c r="AM16" s="295"/>
      <c r="AN16" s="295"/>
      <c r="AO16" s="295"/>
      <c r="AP16" s="295"/>
      <c r="AQ16" s="295"/>
      <c r="AR16" s="295"/>
      <c r="AS16" s="295"/>
      <c r="AT16" s="295"/>
      <c r="AU16" s="295"/>
      <c r="AV16" s="295"/>
      <c r="AW16" s="295"/>
      <c r="AX16" s="295"/>
      <c r="AY16" s="295"/>
      <c r="AZ16" s="295"/>
      <c r="BA16" s="295"/>
      <c r="BB16" s="295"/>
      <c r="BC16" s="295"/>
      <c r="BD16" s="295"/>
      <c r="BE16" s="295"/>
      <c r="BF16" s="295"/>
      <c r="BG16" s="295"/>
      <c r="BH16" s="295"/>
      <c r="BI16" s="295"/>
      <c r="BJ16" s="295"/>
      <c r="BK16" s="295"/>
      <c r="BL16" s="295"/>
      <c r="BM16" s="295"/>
      <c r="BN16" s="295"/>
      <c r="BO16" s="295"/>
      <c r="BP16" s="295"/>
      <c r="BQ16" s="295"/>
      <c r="BR16" s="295"/>
      <c r="BS16" s="295"/>
      <c r="BT16" s="295"/>
      <c r="BU16" s="295"/>
      <c r="BV16" s="295"/>
      <c r="BW16" s="295"/>
      <c r="BX16" s="295"/>
      <c r="BY16" s="295"/>
      <c r="BZ16" s="295"/>
      <c r="CA16" s="295"/>
      <c r="CB16" s="295"/>
      <c r="CC16" s="295"/>
      <c r="CD16" s="295"/>
      <c r="CE16" s="295"/>
      <c r="CF16" s="295"/>
      <c r="CG16" s="295"/>
      <c r="CH16" s="295"/>
      <c r="CI16" s="295"/>
      <c r="CJ16" s="295"/>
      <c r="CK16" s="295"/>
      <c r="CL16" s="295"/>
      <c r="CM16" s="295"/>
      <c r="CN16" s="295"/>
      <c r="CO16" s="295"/>
      <c r="CP16" s="295"/>
      <c r="CQ16" s="295"/>
      <c r="CR16" s="295"/>
      <c r="CS16" s="295"/>
      <c r="CT16" s="295"/>
    </row>
    <row r="17" spans="1:104" ht="14.25" hidden="1" customHeight="1">
      <c r="AJ17" s="295"/>
      <c r="AK17" s="295"/>
      <c r="AL17" s="295"/>
      <c r="AM17" s="295"/>
      <c r="AN17" s="295"/>
      <c r="AO17" s="295"/>
      <c r="AP17" s="295"/>
      <c r="AQ17" s="295"/>
      <c r="AR17" s="295"/>
      <c r="AS17" s="295"/>
      <c r="AT17" s="295"/>
      <c r="AU17" s="295"/>
      <c r="AV17" s="295"/>
      <c r="AW17" s="295"/>
      <c r="AX17" s="295"/>
      <c r="AY17" s="295"/>
      <c r="AZ17" s="295"/>
      <c r="BA17" s="295"/>
      <c r="BB17" s="295"/>
      <c r="BC17" s="295"/>
      <c r="BD17" s="295"/>
      <c r="BE17" s="295"/>
      <c r="BF17" s="295"/>
      <c r="BG17" s="295"/>
      <c r="BH17" s="295"/>
      <c r="BI17" s="295"/>
      <c r="BJ17" s="295"/>
      <c r="BK17" s="295"/>
      <c r="BL17" s="295"/>
      <c r="BM17" s="295"/>
      <c r="BN17" s="295"/>
      <c r="BO17" s="295"/>
      <c r="BP17" s="295"/>
      <c r="BQ17" s="295"/>
      <c r="BR17" s="295"/>
      <c r="BS17" s="295"/>
      <c r="BT17" s="295"/>
      <c r="BU17" s="295"/>
      <c r="BV17" s="295"/>
      <c r="BW17" s="295"/>
      <c r="BX17" s="295"/>
      <c r="BY17" s="295"/>
      <c r="BZ17" s="295"/>
      <c r="CA17" s="295"/>
      <c r="CB17" s="295"/>
      <c r="CC17" s="295"/>
      <c r="CD17" s="295"/>
      <c r="CE17" s="295"/>
      <c r="CF17" s="295"/>
      <c r="CG17" s="295"/>
      <c r="CH17" s="295"/>
      <c r="CI17" s="295"/>
      <c r="CJ17" s="295"/>
      <c r="CK17" s="295"/>
      <c r="CL17" s="295"/>
      <c r="CM17" s="295"/>
      <c r="CN17" s="295"/>
      <c r="CO17" s="295"/>
      <c r="CP17" s="295"/>
      <c r="CQ17" s="295"/>
      <c r="CR17" s="295"/>
      <c r="CS17" s="295"/>
      <c r="CT17" s="295"/>
    </row>
    <row r="18" spans="1:104" s="304" customFormat="1" ht="22.5" hidden="1" customHeight="1">
      <c r="L18" s="338"/>
      <c r="M18" s="347"/>
      <c r="N18" s="347"/>
      <c r="O18" s="368" t="s">
        <v>77</v>
      </c>
      <c r="P18" s="347"/>
      <c r="Q18" s="369"/>
      <c r="R18" s="369"/>
      <c r="S18" s="346"/>
      <c r="Y18" s="368"/>
      <c r="AA18" s="368"/>
      <c r="AF18" s="368"/>
      <c r="AH18" s="368"/>
      <c r="AM18" s="368"/>
      <c r="AO18" s="368"/>
      <c r="AT18" s="368"/>
      <c r="AV18" s="368"/>
      <c r="BA18" s="368"/>
      <c r="BC18" s="368"/>
      <c r="BH18" s="368"/>
      <c r="BJ18" s="368"/>
      <c r="BO18" s="368"/>
      <c r="BQ18" s="368"/>
      <c r="BV18" s="368"/>
      <c r="BX18" s="368"/>
      <c r="CC18" s="368"/>
      <c r="CE18" s="368"/>
      <c r="CJ18" s="368"/>
      <c r="CL18" s="368"/>
      <c r="CQ18" s="368"/>
      <c r="CS18" s="368"/>
      <c r="CV18" s="307"/>
      <c r="CW18" s="307"/>
      <c r="CX18" s="307"/>
      <c r="CY18" s="307"/>
      <c r="CZ18" s="307"/>
    </row>
    <row r="19" spans="1:104" s="304" customFormat="1" ht="14.25" hidden="1" customHeight="1">
      <c r="L19" s="338"/>
      <c r="M19" s="347"/>
      <c r="N19" s="347"/>
      <c r="O19" s="347"/>
      <c r="P19" s="347"/>
      <c r="Q19" s="369"/>
      <c r="R19" s="369"/>
      <c r="S19" s="346"/>
      <c r="CV19" s="307"/>
      <c r="CW19" s="307"/>
      <c r="CX19" s="307"/>
      <c r="CY19" s="307"/>
      <c r="CZ19" s="307"/>
    </row>
    <row r="20" spans="1:104" s="304" customFormat="1" ht="12" hidden="1" customHeight="1">
      <c r="L20" s="338"/>
      <c r="M20" s="347"/>
      <c r="N20" s="347"/>
      <c r="O20" s="367" t="s">
        <v>78</v>
      </c>
      <c r="P20" s="347"/>
      <c r="Q20" s="373"/>
      <c r="R20" s="373"/>
      <c r="S20" s="346"/>
      <c r="T20" s="304" t="s">
        <v>79</v>
      </c>
      <c r="Z20" s="310" t="s">
        <v>80</v>
      </c>
      <c r="AB20" s="310" t="s">
        <v>81</v>
      </c>
      <c r="AC20" s="304" t="s">
        <v>79</v>
      </c>
      <c r="AG20" s="310" t="s">
        <v>82</v>
      </c>
      <c r="AI20" s="310" t="s">
        <v>81</v>
      </c>
      <c r="AN20" s="310" t="s">
        <v>80</v>
      </c>
      <c r="AP20" s="310" t="s">
        <v>81</v>
      </c>
      <c r="AU20" s="310" t="s">
        <v>80</v>
      </c>
      <c r="AW20" s="310" t="s">
        <v>81</v>
      </c>
      <c r="BB20" s="310" t="s">
        <v>80</v>
      </c>
      <c r="BD20" s="310" t="s">
        <v>81</v>
      </c>
      <c r="BI20" s="310" t="s">
        <v>80</v>
      </c>
      <c r="BK20" s="310" t="s">
        <v>81</v>
      </c>
      <c r="BP20" s="310" t="s">
        <v>80</v>
      </c>
      <c r="BR20" s="310" t="s">
        <v>81</v>
      </c>
      <c r="BW20" s="310" t="s">
        <v>80</v>
      </c>
      <c r="BY20" s="310" t="s">
        <v>81</v>
      </c>
      <c r="CD20" s="310" t="s">
        <v>80</v>
      </c>
      <c r="CF20" s="310" t="s">
        <v>81</v>
      </c>
      <c r="CK20" s="310" t="s">
        <v>80</v>
      </c>
      <c r="CM20" s="310" t="s">
        <v>81</v>
      </c>
      <c r="CR20" s="310" t="s">
        <v>80</v>
      </c>
      <c r="CT20" s="310" t="s">
        <v>81</v>
      </c>
    </row>
    <row r="21" spans="1:104" ht="14.25" hidden="1" customHeight="1">
      <c r="O21" s="367"/>
      <c r="AJ21" s="295"/>
      <c r="AK21" s="295"/>
      <c r="AL21" s="295"/>
      <c r="AM21" s="295"/>
      <c r="AN21" s="295"/>
      <c r="AO21" s="295"/>
      <c r="AP21" s="295"/>
      <c r="AQ21" s="295"/>
      <c r="AR21" s="295"/>
      <c r="AS21" s="295"/>
      <c r="AT21" s="295"/>
      <c r="AU21" s="295"/>
      <c r="AV21" s="295"/>
      <c r="AW21" s="295"/>
      <c r="AX21" s="295"/>
      <c r="AY21" s="295"/>
      <c r="AZ21" s="295"/>
      <c r="BA21" s="295"/>
      <c r="BB21" s="295"/>
      <c r="BC21" s="295"/>
      <c r="BD21" s="295"/>
      <c r="BE21" s="295"/>
      <c r="BF21" s="295"/>
      <c r="BG21" s="295"/>
      <c r="BH21" s="295"/>
      <c r="BI21" s="295"/>
      <c r="BJ21" s="295"/>
      <c r="BK21" s="295"/>
      <c r="BL21" s="295"/>
      <c r="BM21" s="295"/>
      <c r="BN21" s="295"/>
      <c r="BO21" s="295"/>
      <c r="BP21" s="295"/>
      <c r="BQ21" s="295"/>
      <c r="BR21" s="295"/>
      <c r="BS21" s="295"/>
      <c r="BT21" s="295"/>
      <c r="BU21" s="295"/>
      <c r="BV21" s="295"/>
      <c r="BW21" s="295"/>
      <c r="BX21" s="295"/>
      <c r="BY21" s="295"/>
      <c r="BZ21" s="295"/>
      <c r="CA21" s="295"/>
      <c r="CB21" s="295"/>
      <c r="CC21" s="295"/>
      <c r="CD21" s="295"/>
      <c r="CE21" s="295"/>
      <c r="CF21" s="295"/>
      <c r="CG21" s="295"/>
      <c r="CH21" s="295"/>
      <c r="CI21" s="295"/>
      <c r="CJ21" s="295"/>
      <c r="CK21" s="295"/>
      <c r="CL21" s="295"/>
      <c r="CM21" s="295"/>
      <c r="CN21" s="295"/>
      <c r="CO21" s="295"/>
      <c r="CP21" s="295"/>
      <c r="CQ21" s="295"/>
      <c r="CR21" s="295"/>
      <c r="CS21" s="295"/>
      <c r="CT21" s="295"/>
    </row>
    <row r="22" spans="1:104" ht="14.25" hidden="1" customHeight="1">
      <c r="O22" s="367"/>
      <c r="AJ22" s="295"/>
      <c r="AK22" s="295"/>
      <c r="AL22" s="295"/>
      <c r="AM22" s="295"/>
      <c r="AN22" s="295"/>
      <c r="AO22" s="295"/>
      <c r="AP22" s="295"/>
      <c r="AQ22" s="295"/>
      <c r="AR22" s="295"/>
      <c r="AS22" s="295"/>
      <c r="AT22" s="295"/>
      <c r="AU22" s="295"/>
      <c r="AV22" s="295"/>
      <c r="AW22" s="295"/>
      <c r="AX22" s="295"/>
      <c r="AY22" s="295"/>
      <c r="AZ22" s="295"/>
      <c r="BA22" s="295"/>
      <c r="BB22" s="295"/>
      <c r="BC22" s="295"/>
      <c r="BD22" s="295"/>
      <c r="BE22" s="295"/>
      <c r="BF22" s="295"/>
      <c r="BG22" s="295"/>
      <c r="BH22" s="295"/>
      <c r="BI22" s="295"/>
      <c r="BJ22" s="295"/>
      <c r="BK22" s="295"/>
      <c r="BL22" s="295"/>
      <c r="BM22" s="295"/>
      <c r="BN22" s="295"/>
      <c r="BO22" s="295"/>
      <c r="BP22" s="295"/>
      <c r="BQ22" s="295"/>
      <c r="BR22" s="295"/>
      <c r="BS22" s="295"/>
      <c r="BT22" s="295"/>
      <c r="BU22" s="295"/>
      <c r="BV22" s="295"/>
      <c r="BW22" s="295"/>
      <c r="BX22" s="295"/>
      <c r="BY22" s="295"/>
      <c r="BZ22" s="295"/>
      <c r="CA22" s="295"/>
      <c r="CB22" s="295"/>
      <c r="CC22" s="295"/>
      <c r="CD22" s="295"/>
      <c r="CE22" s="295"/>
      <c r="CF22" s="295"/>
      <c r="CG22" s="295"/>
      <c r="CH22" s="295"/>
      <c r="CI22" s="295"/>
      <c r="CJ22" s="295"/>
      <c r="CK22" s="295"/>
      <c r="CL22" s="295"/>
      <c r="CM22" s="295"/>
      <c r="CN22" s="295"/>
      <c r="CO22" s="295"/>
      <c r="CP22" s="295"/>
      <c r="CQ22" s="295"/>
      <c r="CR22" s="295"/>
      <c r="CS22" s="295"/>
      <c r="CT22" s="295"/>
    </row>
    <row r="23" spans="1:104" ht="14.65" customHeight="1">
      <c r="Q23" s="296"/>
      <c r="R23" s="296"/>
      <c r="S23" s="358"/>
      <c r="T23" s="294"/>
      <c r="U23" s="294"/>
      <c r="AJ23" s="295"/>
      <c r="AK23" s="295"/>
      <c r="AL23" s="295"/>
      <c r="AM23" s="295"/>
      <c r="AN23" s="295"/>
      <c r="AO23" s="295"/>
      <c r="AP23" s="295"/>
      <c r="AQ23" s="295"/>
      <c r="AR23" s="295"/>
      <c r="AS23" s="295"/>
      <c r="AT23" s="295"/>
      <c r="AU23" s="295"/>
      <c r="AV23" s="295"/>
      <c r="AW23" s="295"/>
      <c r="AX23" s="295"/>
      <c r="AY23" s="295"/>
      <c r="AZ23" s="295"/>
      <c r="BA23" s="295"/>
      <c r="BB23" s="295"/>
      <c r="BC23" s="295"/>
      <c r="BD23" s="295"/>
      <c r="BE23" s="295"/>
      <c r="BF23" s="295"/>
      <c r="BG23" s="295"/>
      <c r="BH23" s="295"/>
      <c r="BI23" s="295"/>
      <c r="BJ23" s="295"/>
      <c r="BK23" s="295"/>
      <c r="BL23" s="295"/>
      <c r="BM23" s="295"/>
      <c r="BN23" s="295"/>
      <c r="BO23" s="295"/>
      <c r="BP23" s="295"/>
      <c r="BQ23" s="295"/>
      <c r="BR23" s="295"/>
      <c r="BS23" s="295"/>
      <c r="BT23" s="295"/>
      <c r="BU23" s="295"/>
      <c r="BV23" s="295"/>
      <c r="BW23" s="295"/>
      <c r="BX23" s="295"/>
      <c r="BY23" s="295"/>
      <c r="BZ23" s="295"/>
      <c r="CA23" s="295"/>
      <c r="CB23" s="295"/>
      <c r="CC23" s="295"/>
      <c r="CD23" s="295"/>
      <c r="CE23" s="295"/>
      <c r="CF23" s="295"/>
      <c r="CG23" s="295"/>
      <c r="CH23" s="295"/>
      <c r="CI23" s="295"/>
      <c r="CJ23" s="295"/>
      <c r="CK23" s="295"/>
      <c r="CL23" s="295"/>
      <c r="CM23" s="295"/>
      <c r="CN23" s="295"/>
      <c r="CO23" s="295"/>
      <c r="CP23" s="295"/>
      <c r="CQ23" s="295"/>
      <c r="CR23" s="295"/>
      <c r="CS23" s="295"/>
      <c r="CT23" s="295"/>
    </row>
    <row r="24" spans="1:104" ht="14.65" customHeight="1">
      <c r="Q24" s="296"/>
      <c r="R24" s="296"/>
      <c r="S24" s="286" t="str">
        <f>IF(TEMPLATE_GROUP="P",PT_P_FORM_COLDVSNA_4_NAME_FORM,PT_R_FORM_COLDVSNA_16_NAME_FORM)</f>
        <v>Форма 13. Информация о предложении организации холодного водоснабжения об установлении расчетной величины тарифов в сфере холодного водоснабжения</v>
      </c>
      <c r="T24" s="286"/>
      <c r="U24" s="286"/>
      <c r="V24" s="286"/>
      <c r="W24" s="286"/>
      <c r="X24" s="286"/>
      <c r="Y24" s="286"/>
      <c r="Z24" s="286"/>
      <c r="AA24" s="286"/>
      <c r="AB24" s="286"/>
      <c r="AC24" s="286"/>
      <c r="AD24" s="286"/>
      <c r="AE24" s="286"/>
      <c r="AF24" s="286"/>
      <c r="AG24" s="286"/>
      <c r="AH24" s="286"/>
      <c r="AI24" s="303"/>
      <c r="AJ24" s="374"/>
      <c r="AK24" s="374"/>
      <c r="AL24" s="374"/>
      <c r="AM24" s="374"/>
      <c r="AN24" s="374"/>
      <c r="AO24" s="374"/>
      <c r="AP24" s="374"/>
      <c r="AQ24" s="374"/>
      <c r="AR24" s="374"/>
      <c r="AS24" s="374"/>
      <c r="AT24" s="374"/>
      <c r="AU24" s="374"/>
      <c r="AV24" s="374"/>
      <c r="AW24" s="374"/>
      <c r="AX24" s="374"/>
      <c r="AY24" s="374"/>
      <c r="AZ24" s="374"/>
      <c r="BA24" s="374"/>
      <c r="BB24" s="374"/>
      <c r="BC24" s="374"/>
      <c r="BD24" s="374"/>
      <c r="BE24" s="374"/>
      <c r="BF24" s="374"/>
      <c r="BG24" s="374"/>
      <c r="BH24" s="374"/>
      <c r="BI24" s="374"/>
      <c r="BJ24" s="374"/>
      <c r="BK24" s="374"/>
      <c r="BL24" s="374"/>
      <c r="BM24" s="374"/>
      <c r="BN24" s="374"/>
      <c r="BO24" s="374"/>
      <c r="BP24" s="374"/>
      <c r="BQ24" s="374"/>
      <c r="BR24" s="374"/>
      <c r="BS24" s="374"/>
      <c r="BT24" s="374"/>
      <c r="BU24" s="374"/>
      <c r="BV24" s="374"/>
      <c r="BW24" s="374"/>
      <c r="BX24" s="374"/>
      <c r="BY24" s="374"/>
      <c r="BZ24" s="374"/>
      <c r="CA24" s="374"/>
      <c r="CB24" s="374"/>
      <c r="CC24" s="374"/>
      <c r="CD24" s="374"/>
      <c r="CE24" s="374"/>
      <c r="CF24" s="374"/>
      <c r="CG24" s="374"/>
      <c r="CH24" s="374"/>
      <c r="CI24" s="374"/>
      <c r="CJ24" s="374"/>
      <c r="CK24" s="374"/>
      <c r="CL24" s="374"/>
      <c r="CM24" s="374"/>
      <c r="CN24" s="374"/>
      <c r="CO24" s="374"/>
      <c r="CP24" s="374"/>
      <c r="CQ24" s="374"/>
      <c r="CR24" s="374"/>
      <c r="CS24" s="374"/>
      <c r="CT24" s="374"/>
    </row>
    <row r="25" spans="1:104" ht="14.65" customHeight="1">
      <c r="Q25" s="296"/>
      <c r="R25" s="296"/>
      <c r="S25" s="287" t="str">
        <f>IF(org=0,"Не определено",org)</f>
        <v>ООО "Оренбург Водоканал"</v>
      </c>
      <c r="T25" s="287"/>
      <c r="U25" s="287"/>
      <c r="V25" s="287"/>
      <c r="W25" s="287"/>
      <c r="X25" s="287"/>
      <c r="Y25" s="287"/>
      <c r="Z25" s="287"/>
      <c r="AA25" s="287"/>
      <c r="AB25" s="287"/>
      <c r="AC25" s="287"/>
      <c r="AD25" s="287"/>
      <c r="AE25" s="287"/>
      <c r="AF25" s="287"/>
      <c r="AG25" s="287"/>
      <c r="AH25" s="287"/>
      <c r="AI25" s="303"/>
      <c r="AJ25" s="375"/>
      <c r="AK25" s="375"/>
      <c r="AL25" s="375"/>
      <c r="AM25" s="375"/>
      <c r="AN25" s="375"/>
      <c r="AO25" s="375"/>
      <c r="AP25" s="375"/>
      <c r="AQ25" s="375"/>
      <c r="AR25" s="375"/>
      <c r="AS25" s="375"/>
      <c r="AT25" s="375"/>
      <c r="AU25" s="375"/>
      <c r="AV25" s="375"/>
      <c r="AW25" s="375"/>
      <c r="AX25" s="375"/>
      <c r="AY25" s="375"/>
      <c r="AZ25" s="375"/>
      <c r="BA25" s="375"/>
      <c r="BB25" s="375"/>
      <c r="BC25" s="375"/>
      <c r="BD25" s="375"/>
      <c r="BE25" s="375"/>
      <c r="BF25" s="375"/>
      <c r="BG25" s="375"/>
      <c r="BH25" s="375"/>
      <c r="BI25" s="375"/>
      <c r="BJ25" s="375"/>
      <c r="BK25" s="375"/>
      <c r="BL25" s="375"/>
      <c r="BM25" s="375"/>
      <c r="BN25" s="375"/>
      <c r="BO25" s="375"/>
      <c r="BP25" s="375"/>
      <c r="BQ25" s="375"/>
      <c r="BR25" s="375"/>
      <c r="BS25" s="375"/>
      <c r="BT25" s="375"/>
      <c r="BU25" s="375"/>
      <c r="BV25" s="375"/>
      <c r="BW25" s="375"/>
      <c r="BX25" s="375"/>
      <c r="BY25" s="375"/>
      <c r="BZ25" s="375"/>
      <c r="CA25" s="375"/>
      <c r="CB25" s="375"/>
      <c r="CC25" s="375"/>
      <c r="CD25" s="375"/>
      <c r="CE25" s="375"/>
      <c r="CF25" s="375"/>
      <c r="CG25" s="375"/>
      <c r="CH25" s="375"/>
      <c r="CI25" s="375"/>
      <c r="CJ25" s="375"/>
      <c r="CK25" s="375"/>
      <c r="CL25" s="375"/>
      <c r="CM25" s="375"/>
      <c r="CN25" s="375"/>
      <c r="CO25" s="375"/>
      <c r="CP25" s="375"/>
      <c r="CQ25" s="375"/>
      <c r="CR25" s="375"/>
      <c r="CS25" s="375"/>
      <c r="CT25" s="375"/>
    </row>
    <row r="26" spans="1:104" ht="14.25" hidden="1" customHeight="1">
      <c r="Q26" s="296"/>
      <c r="R26" s="296"/>
      <c r="S26" s="358"/>
      <c r="T26" s="294"/>
      <c r="U26" s="294"/>
      <c r="V26" s="323"/>
      <c r="W26" s="323"/>
      <c r="X26" s="323"/>
      <c r="Y26" s="323"/>
      <c r="Z26" s="323"/>
      <c r="AA26" s="323"/>
      <c r="AB26" s="323"/>
      <c r="AC26" s="323"/>
      <c r="AD26" s="323"/>
      <c r="AE26" s="323"/>
      <c r="AF26" s="323"/>
      <c r="AG26" s="323"/>
      <c r="AH26" s="323"/>
      <c r="AI26" s="323"/>
      <c r="AJ26" s="323"/>
      <c r="AK26" s="323"/>
      <c r="AL26" s="323"/>
      <c r="AM26" s="323"/>
      <c r="AN26" s="323"/>
      <c r="AO26" s="323"/>
      <c r="AP26" s="323"/>
      <c r="AQ26" s="323"/>
      <c r="AR26" s="323"/>
      <c r="AS26" s="323"/>
      <c r="AT26" s="323"/>
      <c r="AU26" s="323"/>
      <c r="AV26" s="323"/>
      <c r="AW26" s="323"/>
      <c r="AX26" s="323"/>
      <c r="AY26" s="323"/>
      <c r="AZ26" s="323"/>
      <c r="BA26" s="323"/>
      <c r="BB26" s="323"/>
      <c r="BC26" s="323"/>
      <c r="BD26" s="323"/>
      <c r="BE26" s="323"/>
      <c r="BF26" s="323"/>
      <c r="BG26" s="323"/>
      <c r="BH26" s="323"/>
      <c r="BI26" s="323"/>
      <c r="BJ26" s="323"/>
      <c r="BK26" s="323"/>
      <c r="BL26" s="323"/>
      <c r="BM26" s="323"/>
      <c r="BN26" s="323"/>
      <c r="BO26" s="323"/>
      <c r="BP26" s="323"/>
      <c r="BQ26" s="323"/>
      <c r="BR26" s="323"/>
      <c r="BS26" s="323"/>
      <c r="BT26" s="323"/>
      <c r="BU26" s="323"/>
      <c r="BV26" s="323"/>
      <c r="BW26" s="323"/>
      <c r="BX26" s="323"/>
      <c r="BY26" s="323"/>
      <c r="BZ26" s="323"/>
      <c r="CA26" s="323"/>
      <c r="CB26" s="323"/>
      <c r="CC26" s="323"/>
      <c r="CD26" s="323"/>
      <c r="CE26" s="323"/>
      <c r="CF26" s="323"/>
      <c r="CG26" s="323"/>
      <c r="CH26" s="323"/>
      <c r="CI26" s="323"/>
      <c r="CJ26" s="323"/>
      <c r="CK26" s="323"/>
      <c r="CL26" s="323"/>
      <c r="CM26" s="323"/>
      <c r="CN26" s="323"/>
      <c r="CO26" s="323"/>
      <c r="CP26" s="323"/>
      <c r="CQ26" s="323"/>
      <c r="CR26" s="323"/>
      <c r="CS26" s="323"/>
      <c r="CT26" s="323"/>
    </row>
    <row r="27" spans="1:104" s="300" customFormat="1" ht="25.5" hidden="1" customHeight="1">
      <c r="A27" s="310"/>
      <c r="B27" s="310"/>
      <c r="C27" s="310"/>
      <c r="D27" s="310"/>
      <c r="E27" s="310"/>
      <c r="F27" s="310"/>
      <c r="G27" s="310"/>
      <c r="H27" s="310"/>
      <c r="I27" s="310"/>
      <c r="J27" s="310"/>
      <c r="K27" s="310"/>
      <c r="L27" s="367"/>
      <c r="M27" s="310"/>
      <c r="N27" s="310"/>
      <c r="O27" s="310"/>
      <c r="S27" s="391" t="s">
        <v>83</v>
      </c>
      <c r="T27" s="391"/>
      <c r="U27" s="370"/>
      <c r="V27" s="292" t="str">
        <f>IF(TITLE_NAME_OR_PR_CHANGE="",IF(TITLE_NAME_OR_PR="","",TITLE_NAME_OR_PR),TITLE_NAME_OR_PR_CHANGE)</f>
        <v/>
      </c>
      <c r="W27" s="292"/>
      <c r="X27" s="292"/>
      <c r="Y27" s="292"/>
      <c r="Z27" s="292"/>
      <c r="AA27" s="292"/>
      <c r="AB27" s="295"/>
      <c r="AC27" s="292" t="str">
        <f>IF(TITLE_NAME_OR_PR_CHANGE="",IF(TITLE_NAME_OR_PR="","",TITLE_NAME_OR_PR),TITLE_NAME_OR_PR_CHANGE)</f>
        <v/>
      </c>
      <c r="AD27" s="292"/>
      <c r="AE27" s="292"/>
      <c r="AF27" s="292"/>
      <c r="AG27" s="292"/>
      <c r="AH27" s="292"/>
      <c r="AI27" s="295"/>
      <c r="AJ27" s="292" t="str">
        <f>IF(TITLE_NAME_OR_PR_CHANGE="",IF(TITLE_NAME_OR_PR="","",TITLE_NAME_OR_PR),TITLE_NAME_OR_PR_CHANGE)</f>
        <v/>
      </c>
      <c r="AK27" s="292"/>
      <c r="AL27" s="292"/>
      <c r="AM27" s="292"/>
      <c r="AN27" s="292"/>
      <c r="AO27" s="292"/>
      <c r="AP27" s="295"/>
      <c r="AQ27" s="292" t="str">
        <f>IF(TITLE_NAME_OR_PR_CHANGE="",IF(TITLE_NAME_OR_PR="","",TITLE_NAME_OR_PR),TITLE_NAME_OR_PR_CHANGE)</f>
        <v/>
      </c>
      <c r="AR27" s="292"/>
      <c r="AS27" s="292"/>
      <c r="AT27" s="292"/>
      <c r="AU27" s="292"/>
      <c r="AV27" s="292"/>
      <c r="AW27" s="295"/>
      <c r="AX27" s="292" t="str">
        <f>IF(TITLE_NAME_OR_PR_CHANGE="",IF(TITLE_NAME_OR_PR="","",TITLE_NAME_OR_PR),TITLE_NAME_OR_PR_CHANGE)</f>
        <v/>
      </c>
      <c r="AY27" s="292"/>
      <c r="AZ27" s="292"/>
      <c r="BA27" s="292"/>
      <c r="BB27" s="292"/>
      <c r="BC27" s="292"/>
      <c r="BD27" s="295"/>
      <c r="BE27" s="292" t="str">
        <f>IF(TITLE_NAME_OR_PR_CHANGE="",IF(TITLE_NAME_OR_PR="","",TITLE_NAME_OR_PR),TITLE_NAME_OR_PR_CHANGE)</f>
        <v/>
      </c>
      <c r="BF27" s="292"/>
      <c r="BG27" s="292"/>
      <c r="BH27" s="292"/>
      <c r="BI27" s="292"/>
      <c r="BJ27" s="292"/>
      <c r="BK27" s="295"/>
      <c r="BL27" s="292" t="str">
        <f>IF(TITLE_NAME_OR_PR_CHANGE="",IF(TITLE_NAME_OR_PR="","",TITLE_NAME_OR_PR),TITLE_NAME_OR_PR_CHANGE)</f>
        <v/>
      </c>
      <c r="BM27" s="292"/>
      <c r="BN27" s="292"/>
      <c r="BO27" s="292"/>
      <c r="BP27" s="292"/>
      <c r="BQ27" s="292"/>
      <c r="BR27" s="295"/>
      <c r="BS27" s="292" t="str">
        <f>IF(TITLE_NAME_OR_PR_CHANGE="",IF(TITLE_NAME_OR_PR="","",TITLE_NAME_OR_PR),TITLE_NAME_OR_PR_CHANGE)</f>
        <v/>
      </c>
      <c r="BT27" s="292"/>
      <c r="BU27" s="292"/>
      <c r="BV27" s="292"/>
      <c r="BW27" s="292"/>
      <c r="BX27" s="292"/>
      <c r="BY27" s="295"/>
      <c r="BZ27" s="292" t="str">
        <f>IF(TITLE_NAME_OR_PR_CHANGE="",IF(TITLE_NAME_OR_PR="","",TITLE_NAME_OR_PR),TITLE_NAME_OR_PR_CHANGE)</f>
        <v/>
      </c>
      <c r="CA27" s="292"/>
      <c r="CB27" s="292"/>
      <c r="CC27" s="292"/>
      <c r="CD27" s="292"/>
      <c r="CE27" s="292"/>
      <c r="CF27" s="295"/>
      <c r="CG27" s="292" t="str">
        <f>IF(TITLE_NAME_OR_PR_CHANGE="",IF(TITLE_NAME_OR_PR="","",TITLE_NAME_OR_PR),TITLE_NAME_OR_PR_CHANGE)</f>
        <v/>
      </c>
      <c r="CH27" s="292"/>
      <c r="CI27" s="292"/>
      <c r="CJ27" s="292"/>
      <c r="CK27" s="292"/>
      <c r="CL27" s="292"/>
      <c r="CM27" s="295"/>
      <c r="CN27" s="292" t="str">
        <f>IF(TITLE_NAME_OR_PR_CHANGE="",IF(TITLE_NAME_OR_PR="","",TITLE_NAME_OR_PR),TITLE_NAME_OR_PR_CHANGE)</f>
        <v/>
      </c>
      <c r="CO27" s="292"/>
      <c r="CP27" s="292"/>
      <c r="CQ27" s="292"/>
      <c r="CR27" s="292"/>
      <c r="CS27" s="292"/>
      <c r="CT27" s="295"/>
      <c r="CU27" s="295"/>
      <c r="CV27" s="308"/>
      <c r="CW27" s="308"/>
      <c r="CX27" s="308"/>
      <c r="CY27" s="308"/>
      <c r="CZ27" s="308"/>
    </row>
    <row r="28" spans="1:104" s="300" customFormat="1" ht="18.75" hidden="1" customHeight="1">
      <c r="A28" s="310"/>
      <c r="B28" s="310"/>
      <c r="C28" s="310"/>
      <c r="D28" s="310"/>
      <c r="E28" s="310"/>
      <c r="F28" s="310"/>
      <c r="G28" s="310"/>
      <c r="H28" s="310"/>
      <c r="I28" s="310"/>
      <c r="J28" s="310"/>
      <c r="K28" s="310"/>
      <c r="L28" s="367"/>
      <c r="M28" s="310"/>
      <c r="N28" s="310"/>
      <c r="O28" s="310"/>
      <c r="S28" s="391" t="s">
        <v>84</v>
      </c>
      <c r="T28" s="391"/>
      <c r="U28" s="370"/>
      <c r="V28" s="392">
        <f>IF(TITLE_DATE_PR_CHANGE="",IF(TITLE_DATE_PR="","",TITLE_DATE_PR),TITLE_DATE_PR_CHANGE)</f>
        <v>45609.416446759256</v>
      </c>
      <c r="W28" s="392"/>
      <c r="X28" s="392"/>
      <c r="Y28" s="392"/>
      <c r="Z28" s="392"/>
      <c r="AA28" s="392"/>
      <c r="AB28" s="295"/>
      <c r="AC28" s="392">
        <f>IF(TITLE_DATE_PR_CHANGE="",IF(TITLE_DATE_PR="","",TITLE_DATE_PR),TITLE_DATE_PR_CHANGE)</f>
        <v>45609.416446759256</v>
      </c>
      <c r="AD28" s="392"/>
      <c r="AE28" s="392"/>
      <c r="AF28" s="392"/>
      <c r="AG28" s="392"/>
      <c r="AH28" s="392"/>
      <c r="AI28" s="295"/>
      <c r="AJ28" s="392">
        <f>IF(TITLE_DATE_PR_CHANGE="",IF(TITLE_DATE_PR="","",TITLE_DATE_PR),TITLE_DATE_PR_CHANGE)</f>
        <v>45609.416446759256</v>
      </c>
      <c r="AK28" s="392"/>
      <c r="AL28" s="392"/>
      <c r="AM28" s="392"/>
      <c r="AN28" s="392"/>
      <c r="AO28" s="392"/>
      <c r="AP28" s="295"/>
      <c r="AQ28" s="392">
        <f>IF(TITLE_DATE_PR_CHANGE="",IF(TITLE_DATE_PR="","",TITLE_DATE_PR),TITLE_DATE_PR_CHANGE)</f>
        <v>45609.416446759256</v>
      </c>
      <c r="AR28" s="392"/>
      <c r="AS28" s="392"/>
      <c r="AT28" s="392"/>
      <c r="AU28" s="392"/>
      <c r="AV28" s="392"/>
      <c r="AW28" s="295"/>
      <c r="AX28" s="392">
        <f>IF(TITLE_DATE_PR_CHANGE="",IF(TITLE_DATE_PR="","",TITLE_DATE_PR),TITLE_DATE_PR_CHANGE)</f>
        <v>45609.416446759256</v>
      </c>
      <c r="AY28" s="392"/>
      <c r="AZ28" s="392"/>
      <c r="BA28" s="392"/>
      <c r="BB28" s="392"/>
      <c r="BC28" s="392"/>
      <c r="BD28" s="295"/>
      <c r="BE28" s="392">
        <f>IF(TITLE_DATE_PR_CHANGE="",IF(TITLE_DATE_PR="","",TITLE_DATE_PR),TITLE_DATE_PR_CHANGE)</f>
        <v>45609.416446759256</v>
      </c>
      <c r="BF28" s="392"/>
      <c r="BG28" s="392"/>
      <c r="BH28" s="392"/>
      <c r="BI28" s="392"/>
      <c r="BJ28" s="392"/>
      <c r="BK28" s="295"/>
      <c r="BL28" s="392">
        <f>IF(TITLE_DATE_PR_CHANGE="",IF(TITLE_DATE_PR="","",TITLE_DATE_PR),TITLE_DATE_PR_CHANGE)</f>
        <v>45609.416446759256</v>
      </c>
      <c r="BM28" s="392"/>
      <c r="BN28" s="392"/>
      <c r="BO28" s="392"/>
      <c r="BP28" s="392"/>
      <c r="BQ28" s="392"/>
      <c r="BR28" s="295"/>
      <c r="BS28" s="392">
        <f>IF(TITLE_DATE_PR_CHANGE="",IF(TITLE_DATE_PR="","",TITLE_DATE_PR),TITLE_DATE_PR_CHANGE)</f>
        <v>45609.416446759256</v>
      </c>
      <c r="BT28" s="392"/>
      <c r="BU28" s="392"/>
      <c r="BV28" s="392"/>
      <c r="BW28" s="392"/>
      <c r="BX28" s="392"/>
      <c r="BY28" s="295"/>
      <c r="BZ28" s="392">
        <f>IF(TITLE_DATE_PR_CHANGE="",IF(TITLE_DATE_PR="","",TITLE_DATE_PR),TITLE_DATE_PR_CHANGE)</f>
        <v>45609.416446759256</v>
      </c>
      <c r="CA28" s="392"/>
      <c r="CB28" s="392"/>
      <c r="CC28" s="392"/>
      <c r="CD28" s="392"/>
      <c r="CE28" s="392"/>
      <c r="CF28" s="295"/>
      <c r="CG28" s="392">
        <f>IF(TITLE_DATE_PR_CHANGE="",IF(TITLE_DATE_PR="","",TITLE_DATE_PR),TITLE_DATE_PR_CHANGE)</f>
        <v>45609.416446759256</v>
      </c>
      <c r="CH28" s="392"/>
      <c r="CI28" s="392"/>
      <c r="CJ28" s="392"/>
      <c r="CK28" s="392"/>
      <c r="CL28" s="392"/>
      <c r="CM28" s="295"/>
      <c r="CN28" s="392">
        <f>IF(TITLE_DATE_PR_CHANGE="",IF(TITLE_DATE_PR="","",TITLE_DATE_PR),TITLE_DATE_PR_CHANGE)</f>
        <v>45609.416446759256</v>
      </c>
      <c r="CO28" s="392"/>
      <c r="CP28" s="392"/>
      <c r="CQ28" s="392"/>
      <c r="CR28" s="392"/>
      <c r="CS28" s="392"/>
      <c r="CT28" s="295"/>
      <c r="CU28" s="295"/>
      <c r="CV28" s="308"/>
      <c r="CW28" s="308"/>
      <c r="CX28" s="308"/>
      <c r="CY28" s="308"/>
      <c r="CZ28" s="308"/>
    </row>
    <row r="29" spans="1:104" s="300" customFormat="1" ht="18.75" hidden="1" customHeight="1">
      <c r="A29" s="310"/>
      <c r="B29" s="310"/>
      <c r="C29" s="310"/>
      <c r="D29" s="310"/>
      <c r="E29" s="310"/>
      <c r="F29" s="310"/>
      <c r="G29" s="310"/>
      <c r="H29" s="310"/>
      <c r="I29" s="310"/>
      <c r="J29" s="310"/>
      <c r="K29" s="310"/>
      <c r="L29" s="367"/>
      <c r="M29" s="310"/>
      <c r="N29" s="310"/>
      <c r="O29" s="310"/>
      <c r="S29" s="391" t="s">
        <v>85</v>
      </c>
      <c r="T29" s="391"/>
      <c r="U29" s="370"/>
      <c r="V29" s="292" t="str">
        <f>IF(TITLE_NUMBER_PR_CHANGE="",IF(TITLE_NUMBER_PR="","",TITLE_NUMBER_PR),TITLE_NUMBER_PR_CHANGE)</f>
        <v>И.ОрВК-13112024-054 от 13.11.2024</v>
      </c>
      <c r="W29" s="292"/>
      <c r="X29" s="292"/>
      <c r="Y29" s="292"/>
      <c r="Z29" s="292"/>
      <c r="AA29" s="292"/>
      <c r="AB29" s="295"/>
      <c r="AC29" s="292" t="str">
        <f>IF(TITLE_NUMBER_PR_CHANGE="",IF(TITLE_NUMBER_PR="","",TITLE_NUMBER_PR),TITLE_NUMBER_PR_CHANGE)</f>
        <v>И.ОрВК-13112024-054 от 13.11.2024</v>
      </c>
      <c r="AD29" s="292"/>
      <c r="AE29" s="292"/>
      <c r="AF29" s="292"/>
      <c r="AG29" s="292"/>
      <c r="AH29" s="292"/>
      <c r="AI29" s="295"/>
      <c r="AJ29" s="292" t="str">
        <f>IF(TITLE_NUMBER_PR_CHANGE="",IF(TITLE_NUMBER_PR="","",TITLE_NUMBER_PR),TITLE_NUMBER_PR_CHANGE)</f>
        <v>И.ОрВК-13112024-054 от 13.11.2024</v>
      </c>
      <c r="AK29" s="292"/>
      <c r="AL29" s="292"/>
      <c r="AM29" s="292"/>
      <c r="AN29" s="292"/>
      <c r="AO29" s="292"/>
      <c r="AP29" s="295"/>
      <c r="AQ29" s="292" t="str">
        <f>IF(TITLE_NUMBER_PR_CHANGE="",IF(TITLE_NUMBER_PR="","",TITLE_NUMBER_PR),TITLE_NUMBER_PR_CHANGE)</f>
        <v>И.ОрВК-13112024-054 от 13.11.2024</v>
      </c>
      <c r="AR29" s="292"/>
      <c r="AS29" s="292"/>
      <c r="AT29" s="292"/>
      <c r="AU29" s="292"/>
      <c r="AV29" s="292"/>
      <c r="AW29" s="295"/>
      <c r="AX29" s="292" t="str">
        <f>IF(TITLE_NUMBER_PR_CHANGE="",IF(TITLE_NUMBER_PR="","",TITLE_NUMBER_PR),TITLE_NUMBER_PR_CHANGE)</f>
        <v>И.ОрВК-13112024-054 от 13.11.2024</v>
      </c>
      <c r="AY29" s="292"/>
      <c r="AZ29" s="292"/>
      <c r="BA29" s="292"/>
      <c r="BB29" s="292"/>
      <c r="BC29" s="292"/>
      <c r="BD29" s="295"/>
      <c r="BE29" s="292" t="str">
        <f>IF(TITLE_NUMBER_PR_CHANGE="",IF(TITLE_NUMBER_PR="","",TITLE_NUMBER_PR),TITLE_NUMBER_PR_CHANGE)</f>
        <v>И.ОрВК-13112024-054 от 13.11.2024</v>
      </c>
      <c r="BF29" s="292"/>
      <c r="BG29" s="292"/>
      <c r="BH29" s="292"/>
      <c r="BI29" s="292"/>
      <c r="BJ29" s="292"/>
      <c r="BK29" s="295"/>
      <c r="BL29" s="292" t="str">
        <f>IF(TITLE_NUMBER_PR_CHANGE="",IF(TITLE_NUMBER_PR="","",TITLE_NUMBER_PR),TITLE_NUMBER_PR_CHANGE)</f>
        <v>И.ОрВК-13112024-054 от 13.11.2024</v>
      </c>
      <c r="BM29" s="292"/>
      <c r="BN29" s="292"/>
      <c r="BO29" s="292"/>
      <c r="BP29" s="292"/>
      <c r="BQ29" s="292"/>
      <c r="BR29" s="295"/>
      <c r="BS29" s="292" t="str">
        <f>IF(TITLE_NUMBER_PR_CHANGE="",IF(TITLE_NUMBER_PR="","",TITLE_NUMBER_PR),TITLE_NUMBER_PR_CHANGE)</f>
        <v>И.ОрВК-13112024-054 от 13.11.2024</v>
      </c>
      <c r="BT29" s="292"/>
      <c r="BU29" s="292"/>
      <c r="BV29" s="292"/>
      <c r="BW29" s="292"/>
      <c r="BX29" s="292"/>
      <c r="BY29" s="295"/>
      <c r="BZ29" s="292" t="str">
        <f>IF(TITLE_NUMBER_PR_CHANGE="",IF(TITLE_NUMBER_PR="","",TITLE_NUMBER_PR),TITLE_NUMBER_PR_CHANGE)</f>
        <v>И.ОрВК-13112024-054 от 13.11.2024</v>
      </c>
      <c r="CA29" s="292"/>
      <c r="CB29" s="292"/>
      <c r="CC29" s="292"/>
      <c r="CD29" s="292"/>
      <c r="CE29" s="292"/>
      <c r="CF29" s="295"/>
      <c r="CG29" s="292" t="str">
        <f>IF(TITLE_NUMBER_PR_CHANGE="",IF(TITLE_NUMBER_PR="","",TITLE_NUMBER_PR),TITLE_NUMBER_PR_CHANGE)</f>
        <v>И.ОрВК-13112024-054 от 13.11.2024</v>
      </c>
      <c r="CH29" s="292"/>
      <c r="CI29" s="292"/>
      <c r="CJ29" s="292"/>
      <c r="CK29" s="292"/>
      <c r="CL29" s="292"/>
      <c r="CM29" s="295"/>
      <c r="CN29" s="292" t="str">
        <f>IF(TITLE_NUMBER_PR_CHANGE="",IF(TITLE_NUMBER_PR="","",TITLE_NUMBER_PR),TITLE_NUMBER_PR_CHANGE)</f>
        <v>И.ОрВК-13112024-054 от 13.11.2024</v>
      </c>
      <c r="CO29" s="292"/>
      <c r="CP29" s="292"/>
      <c r="CQ29" s="292"/>
      <c r="CR29" s="292"/>
      <c r="CS29" s="292"/>
      <c r="CT29" s="295"/>
      <c r="CU29" s="295"/>
      <c r="CV29" s="308"/>
      <c r="CW29" s="308"/>
      <c r="CX29" s="308"/>
      <c r="CY29" s="308"/>
      <c r="CZ29" s="308"/>
    </row>
    <row r="30" spans="1:104" s="300" customFormat="1" ht="18.75" hidden="1" customHeight="1">
      <c r="A30" s="310"/>
      <c r="B30" s="310"/>
      <c r="C30" s="310"/>
      <c r="D30" s="310"/>
      <c r="E30" s="310"/>
      <c r="F30" s="310"/>
      <c r="G30" s="310"/>
      <c r="H30" s="310"/>
      <c r="I30" s="310"/>
      <c r="J30" s="310"/>
      <c r="K30" s="310"/>
      <c r="L30" s="367"/>
      <c r="M30" s="310"/>
      <c r="N30" s="310"/>
      <c r="O30" s="310"/>
      <c r="S30" s="391" t="s">
        <v>86</v>
      </c>
      <c r="T30" s="391"/>
      <c r="U30" s="370"/>
      <c r="V30" s="292" t="str">
        <f>IF(TITLE_IST_PUB_CHANGE="",IF(TITLE_IST_PUB="","",TITLE_IST_PUB),TITLE_IST_PUB_CHANGE)</f>
        <v/>
      </c>
      <c r="W30" s="292"/>
      <c r="X30" s="292"/>
      <c r="Y30" s="292"/>
      <c r="Z30" s="292"/>
      <c r="AA30" s="292"/>
      <c r="AB30" s="295"/>
      <c r="AC30" s="292" t="str">
        <f>IF(TITLE_IST_PUB_CHANGE="",IF(TITLE_IST_PUB="","",TITLE_IST_PUB),TITLE_IST_PUB_CHANGE)</f>
        <v/>
      </c>
      <c r="AD30" s="292"/>
      <c r="AE30" s="292"/>
      <c r="AF30" s="292"/>
      <c r="AG30" s="292"/>
      <c r="AH30" s="292"/>
      <c r="AI30" s="295"/>
      <c r="AJ30" s="292" t="str">
        <f>IF(TITLE_IST_PUB_CHANGE="",IF(TITLE_IST_PUB="","",TITLE_IST_PUB),TITLE_IST_PUB_CHANGE)</f>
        <v/>
      </c>
      <c r="AK30" s="292"/>
      <c r="AL30" s="292"/>
      <c r="AM30" s="292"/>
      <c r="AN30" s="292"/>
      <c r="AO30" s="292"/>
      <c r="AP30" s="295"/>
      <c r="AQ30" s="292" t="str">
        <f>IF(TITLE_IST_PUB_CHANGE="",IF(TITLE_IST_PUB="","",TITLE_IST_PUB),TITLE_IST_PUB_CHANGE)</f>
        <v/>
      </c>
      <c r="AR30" s="292"/>
      <c r="AS30" s="292"/>
      <c r="AT30" s="292"/>
      <c r="AU30" s="292"/>
      <c r="AV30" s="292"/>
      <c r="AW30" s="295"/>
      <c r="AX30" s="292" t="str">
        <f>IF(TITLE_IST_PUB_CHANGE="",IF(TITLE_IST_PUB="","",TITLE_IST_PUB),TITLE_IST_PUB_CHANGE)</f>
        <v/>
      </c>
      <c r="AY30" s="292"/>
      <c r="AZ30" s="292"/>
      <c r="BA30" s="292"/>
      <c r="BB30" s="292"/>
      <c r="BC30" s="292"/>
      <c r="BD30" s="295"/>
      <c r="BE30" s="292" t="str">
        <f>IF(TITLE_IST_PUB_CHANGE="",IF(TITLE_IST_PUB="","",TITLE_IST_PUB),TITLE_IST_PUB_CHANGE)</f>
        <v/>
      </c>
      <c r="BF30" s="292"/>
      <c r="BG30" s="292"/>
      <c r="BH30" s="292"/>
      <c r="BI30" s="292"/>
      <c r="BJ30" s="292"/>
      <c r="BK30" s="295"/>
      <c r="BL30" s="292" t="str">
        <f>IF(TITLE_IST_PUB_CHANGE="",IF(TITLE_IST_PUB="","",TITLE_IST_PUB),TITLE_IST_PUB_CHANGE)</f>
        <v/>
      </c>
      <c r="BM30" s="292"/>
      <c r="BN30" s="292"/>
      <c r="BO30" s="292"/>
      <c r="BP30" s="292"/>
      <c r="BQ30" s="292"/>
      <c r="BR30" s="295"/>
      <c r="BS30" s="292" t="str">
        <f>IF(TITLE_IST_PUB_CHANGE="",IF(TITLE_IST_PUB="","",TITLE_IST_PUB),TITLE_IST_PUB_CHANGE)</f>
        <v/>
      </c>
      <c r="BT30" s="292"/>
      <c r="BU30" s="292"/>
      <c r="BV30" s="292"/>
      <c r="BW30" s="292"/>
      <c r="BX30" s="292"/>
      <c r="BY30" s="295"/>
      <c r="BZ30" s="292" t="str">
        <f>IF(TITLE_IST_PUB_CHANGE="",IF(TITLE_IST_PUB="","",TITLE_IST_PUB),TITLE_IST_PUB_CHANGE)</f>
        <v/>
      </c>
      <c r="CA30" s="292"/>
      <c r="CB30" s="292"/>
      <c r="CC30" s="292"/>
      <c r="CD30" s="292"/>
      <c r="CE30" s="292"/>
      <c r="CF30" s="295"/>
      <c r="CG30" s="292" t="str">
        <f>IF(TITLE_IST_PUB_CHANGE="",IF(TITLE_IST_PUB="","",TITLE_IST_PUB),TITLE_IST_PUB_CHANGE)</f>
        <v/>
      </c>
      <c r="CH30" s="292"/>
      <c r="CI30" s="292"/>
      <c r="CJ30" s="292"/>
      <c r="CK30" s="292"/>
      <c r="CL30" s="292"/>
      <c r="CM30" s="295"/>
      <c r="CN30" s="292" t="str">
        <f>IF(TITLE_IST_PUB_CHANGE="",IF(TITLE_IST_PUB="","",TITLE_IST_PUB),TITLE_IST_PUB_CHANGE)</f>
        <v/>
      </c>
      <c r="CO30" s="292"/>
      <c r="CP30" s="292"/>
      <c r="CQ30" s="292"/>
      <c r="CR30" s="292"/>
      <c r="CS30" s="292"/>
      <c r="CT30" s="295"/>
      <c r="CU30" s="295"/>
      <c r="CV30" s="308"/>
      <c r="CW30" s="308"/>
      <c r="CX30" s="308"/>
      <c r="CY30" s="308"/>
      <c r="CZ30" s="308"/>
    </row>
    <row r="31" spans="1:104" ht="14.25" customHeight="1">
      <c r="Q31" s="296"/>
      <c r="R31" s="296"/>
      <c r="S31" s="358"/>
      <c r="T31" s="294"/>
      <c r="U31" s="294"/>
      <c r="V31" s="323"/>
      <c r="W31" s="323"/>
      <c r="X31" s="323"/>
      <c r="Y31" s="323"/>
      <c r="Z31" s="323"/>
      <c r="AA31" s="323"/>
      <c r="AB31" s="323"/>
      <c r="AC31" s="323"/>
      <c r="AD31" s="323"/>
      <c r="AE31" s="323"/>
      <c r="AF31" s="323"/>
      <c r="AG31" s="323"/>
      <c r="AH31" s="323"/>
      <c r="AI31" s="323"/>
      <c r="AJ31" s="323"/>
      <c r="AK31" s="323"/>
      <c r="AL31" s="323"/>
      <c r="AM31" s="323"/>
      <c r="AN31" s="323"/>
      <c r="AO31" s="323"/>
      <c r="AP31" s="323"/>
      <c r="AQ31" s="323"/>
      <c r="AR31" s="323"/>
      <c r="AS31" s="323"/>
      <c r="AT31" s="323"/>
      <c r="AU31" s="323"/>
      <c r="AV31" s="323"/>
      <c r="AW31" s="323"/>
      <c r="AX31" s="323"/>
      <c r="AY31" s="323"/>
      <c r="AZ31" s="323"/>
      <c r="BA31" s="323"/>
      <c r="BB31" s="323"/>
      <c r="BC31" s="323"/>
      <c r="BD31" s="323"/>
      <c r="BE31" s="323"/>
      <c r="BF31" s="323"/>
      <c r="BG31" s="323"/>
      <c r="BH31" s="323"/>
      <c r="BI31" s="323"/>
      <c r="BJ31" s="323"/>
      <c r="BK31" s="323"/>
      <c r="BL31" s="323"/>
      <c r="BM31" s="323"/>
      <c r="BN31" s="323"/>
      <c r="BO31" s="323"/>
      <c r="BP31" s="323"/>
      <c r="BQ31" s="323"/>
      <c r="BR31" s="323"/>
      <c r="BS31" s="323"/>
      <c r="BT31" s="323"/>
      <c r="BU31" s="323"/>
      <c r="BV31" s="323"/>
      <c r="BW31" s="323"/>
      <c r="BX31" s="323"/>
      <c r="BY31" s="323"/>
      <c r="BZ31" s="323"/>
      <c r="CA31" s="323"/>
      <c r="CB31" s="323"/>
      <c r="CC31" s="323"/>
      <c r="CD31" s="323"/>
      <c r="CE31" s="323"/>
      <c r="CF31" s="323"/>
      <c r="CG31" s="323"/>
      <c r="CH31" s="323"/>
      <c r="CI31" s="323"/>
      <c r="CJ31" s="323"/>
      <c r="CK31" s="323"/>
      <c r="CL31" s="323"/>
      <c r="CM31" s="323"/>
      <c r="CN31" s="323"/>
      <c r="CO31" s="323"/>
      <c r="CP31" s="323"/>
      <c r="CQ31" s="323"/>
      <c r="CR31" s="323"/>
      <c r="CS31" s="323"/>
      <c r="CT31" s="323"/>
    </row>
    <row r="32" spans="1:104" s="300" customFormat="1" ht="18.75" customHeight="1">
      <c r="A32" s="310"/>
      <c r="B32" s="310"/>
      <c r="C32" s="310"/>
      <c r="D32" s="310"/>
      <c r="E32" s="310"/>
      <c r="F32" s="310"/>
      <c r="G32" s="310"/>
      <c r="H32" s="310"/>
      <c r="I32" s="310"/>
      <c r="J32" s="310"/>
      <c r="K32" s="310"/>
      <c r="L32" s="367"/>
      <c r="M32" s="310"/>
      <c r="N32" s="310"/>
      <c r="O32" s="310"/>
      <c r="S32" s="391" t="s">
        <v>87</v>
      </c>
      <c r="T32" s="391"/>
      <c r="U32" s="370"/>
      <c r="V32" s="392">
        <f>IF(TITLE_DATE_PR_CHANGE="",IF(TITLE_DATE_PR="","",TITLE_DATE_PR),TITLE_DATE_PR_CHANGE)</f>
        <v>45609.416446759256</v>
      </c>
      <c r="W32" s="392"/>
      <c r="X32" s="392"/>
      <c r="Y32" s="392"/>
      <c r="Z32" s="392"/>
      <c r="AA32" s="392"/>
      <c r="AB32" s="295"/>
      <c r="AC32" s="392">
        <f>IF(TITLE_DATE_PR_CHANGE="",IF(TITLE_DATE_PR="","",TITLE_DATE_PR),TITLE_DATE_PR_CHANGE)</f>
        <v>45609.416446759256</v>
      </c>
      <c r="AD32" s="392"/>
      <c r="AE32" s="392"/>
      <c r="AF32" s="392"/>
      <c r="AG32" s="392"/>
      <c r="AH32" s="392"/>
      <c r="AI32" s="295"/>
      <c r="AJ32" s="392">
        <f>IF(TITLE_DATE_PR_CHANGE="",IF(TITLE_DATE_PR="","",TITLE_DATE_PR),TITLE_DATE_PR_CHANGE)</f>
        <v>45609.416446759256</v>
      </c>
      <c r="AK32" s="392"/>
      <c r="AL32" s="392"/>
      <c r="AM32" s="392"/>
      <c r="AN32" s="392"/>
      <c r="AO32" s="392"/>
      <c r="AP32" s="295"/>
      <c r="AQ32" s="392">
        <f>IF(TITLE_DATE_PR_CHANGE="",IF(TITLE_DATE_PR="","",TITLE_DATE_PR),TITLE_DATE_PR_CHANGE)</f>
        <v>45609.416446759256</v>
      </c>
      <c r="AR32" s="392"/>
      <c r="AS32" s="392"/>
      <c r="AT32" s="392"/>
      <c r="AU32" s="392"/>
      <c r="AV32" s="392"/>
      <c r="AW32" s="295"/>
      <c r="AX32" s="392">
        <f>IF(TITLE_DATE_PR_CHANGE="",IF(TITLE_DATE_PR="","",TITLE_DATE_PR),TITLE_DATE_PR_CHANGE)</f>
        <v>45609.416446759256</v>
      </c>
      <c r="AY32" s="392"/>
      <c r="AZ32" s="392"/>
      <c r="BA32" s="392"/>
      <c r="BB32" s="392"/>
      <c r="BC32" s="392"/>
      <c r="BD32" s="295"/>
      <c r="BE32" s="392">
        <f>IF(TITLE_DATE_PR_CHANGE="",IF(TITLE_DATE_PR="","",TITLE_DATE_PR),TITLE_DATE_PR_CHANGE)</f>
        <v>45609.416446759256</v>
      </c>
      <c r="BF32" s="392"/>
      <c r="BG32" s="392"/>
      <c r="BH32" s="392"/>
      <c r="BI32" s="392"/>
      <c r="BJ32" s="392"/>
      <c r="BK32" s="295"/>
      <c r="BL32" s="392">
        <f>IF(TITLE_DATE_PR_CHANGE="",IF(TITLE_DATE_PR="","",TITLE_DATE_PR),TITLE_DATE_PR_CHANGE)</f>
        <v>45609.416446759256</v>
      </c>
      <c r="BM32" s="392"/>
      <c r="BN32" s="392"/>
      <c r="BO32" s="392"/>
      <c r="BP32" s="392"/>
      <c r="BQ32" s="392"/>
      <c r="BR32" s="295"/>
      <c r="BS32" s="392">
        <f>IF(TITLE_DATE_PR_CHANGE="",IF(TITLE_DATE_PR="","",TITLE_DATE_PR),TITLE_DATE_PR_CHANGE)</f>
        <v>45609.416446759256</v>
      </c>
      <c r="BT32" s="392"/>
      <c r="BU32" s="392"/>
      <c r="BV32" s="392"/>
      <c r="BW32" s="392"/>
      <c r="BX32" s="392"/>
      <c r="BY32" s="295"/>
      <c r="BZ32" s="392">
        <f>IF(TITLE_DATE_PR_CHANGE="",IF(TITLE_DATE_PR="","",TITLE_DATE_PR),TITLE_DATE_PR_CHANGE)</f>
        <v>45609.416446759256</v>
      </c>
      <c r="CA32" s="392"/>
      <c r="CB32" s="392"/>
      <c r="CC32" s="392"/>
      <c r="CD32" s="392"/>
      <c r="CE32" s="392"/>
      <c r="CF32" s="295"/>
      <c r="CG32" s="392">
        <f>IF(TITLE_DATE_PR_CHANGE="",IF(TITLE_DATE_PR="","",TITLE_DATE_PR),TITLE_DATE_PR_CHANGE)</f>
        <v>45609.416446759256</v>
      </c>
      <c r="CH32" s="392"/>
      <c r="CI32" s="392"/>
      <c r="CJ32" s="392"/>
      <c r="CK32" s="392"/>
      <c r="CL32" s="392"/>
      <c r="CM32" s="295"/>
      <c r="CN32" s="392">
        <f>IF(TITLE_DATE_PR_CHANGE="",IF(TITLE_DATE_PR="","",TITLE_DATE_PR),TITLE_DATE_PR_CHANGE)</f>
        <v>45609.416446759256</v>
      </c>
      <c r="CO32" s="392"/>
      <c r="CP32" s="392"/>
      <c r="CQ32" s="392"/>
      <c r="CR32" s="392"/>
      <c r="CS32" s="392"/>
      <c r="CT32" s="295"/>
      <c r="CU32" s="295"/>
      <c r="CV32" s="308"/>
      <c r="CW32" s="308"/>
      <c r="CX32" s="308"/>
      <c r="CY32" s="308"/>
      <c r="CZ32" s="308"/>
    </row>
    <row r="33" spans="1:104" s="300" customFormat="1" ht="18.75" customHeight="1">
      <c r="A33" s="310"/>
      <c r="B33" s="310"/>
      <c r="C33" s="310"/>
      <c r="D33" s="310"/>
      <c r="E33" s="310"/>
      <c r="F33" s="310"/>
      <c r="G33" s="310"/>
      <c r="H33" s="310"/>
      <c r="I33" s="310"/>
      <c r="J33" s="310"/>
      <c r="K33" s="310"/>
      <c r="L33" s="367"/>
      <c r="M33" s="310"/>
      <c r="N33" s="310"/>
      <c r="O33" s="310"/>
      <c r="S33" s="391" t="s">
        <v>88</v>
      </c>
      <c r="T33" s="391"/>
      <c r="U33" s="370"/>
      <c r="V33" s="292" t="str">
        <f>IF(TITLE_NUMBER_PR_CHANGE="",IF(TITLE_NUMBER_PR="","",TITLE_NUMBER_PR),TITLE_NUMBER_PR_CHANGE)</f>
        <v>И.ОрВК-13112024-054 от 13.11.2024</v>
      </c>
      <c r="W33" s="292"/>
      <c r="X33" s="292"/>
      <c r="Y33" s="292"/>
      <c r="Z33" s="292"/>
      <c r="AA33" s="292"/>
      <c r="AB33" s="295"/>
      <c r="AC33" s="292" t="str">
        <f>IF(TITLE_NUMBER_PR_CHANGE="",IF(TITLE_NUMBER_PR="","",TITLE_NUMBER_PR),TITLE_NUMBER_PR_CHANGE)</f>
        <v>И.ОрВК-13112024-054 от 13.11.2024</v>
      </c>
      <c r="AD33" s="292"/>
      <c r="AE33" s="292"/>
      <c r="AF33" s="292"/>
      <c r="AG33" s="292"/>
      <c r="AH33" s="292"/>
      <c r="AI33" s="295"/>
      <c r="AJ33" s="292" t="str">
        <f>IF(TITLE_NUMBER_PR_CHANGE="",IF(TITLE_NUMBER_PR="","",TITLE_NUMBER_PR),TITLE_NUMBER_PR_CHANGE)</f>
        <v>И.ОрВК-13112024-054 от 13.11.2024</v>
      </c>
      <c r="AK33" s="292"/>
      <c r="AL33" s="292"/>
      <c r="AM33" s="292"/>
      <c r="AN33" s="292"/>
      <c r="AO33" s="292"/>
      <c r="AP33" s="295"/>
      <c r="AQ33" s="292" t="str">
        <f>IF(TITLE_NUMBER_PR_CHANGE="",IF(TITLE_NUMBER_PR="","",TITLE_NUMBER_PR),TITLE_NUMBER_PR_CHANGE)</f>
        <v>И.ОрВК-13112024-054 от 13.11.2024</v>
      </c>
      <c r="AR33" s="292"/>
      <c r="AS33" s="292"/>
      <c r="AT33" s="292"/>
      <c r="AU33" s="292"/>
      <c r="AV33" s="292"/>
      <c r="AW33" s="295"/>
      <c r="AX33" s="292" t="str">
        <f>IF(TITLE_NUMBER_PR_CHANGE="",IF(TITLE_NUMBER_PR="","",TITLE_NUMBER_PR),TITLE_NUMBER_PR_CHANGE)</f>
        <v>И.ОрВК-13112024-054 от 13.11.2024</v>
      </c>
      <c r="AY33" s="292"/>
      <c r="AZ33" s="292"/>
      <c r="BA33" s="292"/>
      <c r="BB33" s="292"/>
      <c r="BC33" s="292"/>
      <c r="BD33" s="295"/>
      <c r="BE33" s="292" t="str">
        <f>IF(TITLE_NUMBER_PR_CHANGE="",IF(TITLE_NUMBER_PR="","",TITLE_NUMBER_PR),TITLE_NUMBER_PR_CHANGE)</f>
        <v>И.ОрВК-13112024-054 от 13.11.2024</v>
      </c>
      <c r="BF33" s="292"/>
      <c r="BG33" s="292"/>
      <c r="BH33" s="292"/>
      <c r="BI33" s="292"/>
      <c r="BJ33" s="292"/>
      <c r="BK33" s="295"/>
      <c r="BL33" s="292" t="str">
        <f>IF(TITLE_NUMBER_PR_CHANGE="",IF(TITLE_NUMBER_PR="","",TITLE_NUMBER_PR),TITLE_NUMBER_PR_CHANGE)</f>
        <v>И.ОрВК-13112024-054 от 13.11.2024</v>
      </c>
      <c r="BM33" s="292"/>
      <c r="BN33" s="292"/>
      <c r="BO33" s="292"/>
      <c r="BP33" s="292"/>
      <c r="BQ33" s="292"/>
      <c r="BR33" s="295"/>
      <c r="BS33" s="292" t="str">
        <f>IF(TITLE_NUMBER_PR_CHANGE="",IF(TITLE_NUMBER_PR="","",TITLE_NUMBER_PR),TITLE_NUMBER_PR_CHANGE)</f>
        <v>И.ОрВК-13112024-054 от 13.11.2024</v>
      </c>
      <c r="BT33" s="292"/>
      <c r="BU33" s="292"/>
      <c r="BV33" s="292"/>
      <c r="BW33" s="292"/>
      <c r="BX33" s="292"/>
      <c r="BY33" s="295"/>
      <c r="BZ33" s="292" t="str">
        <f>IF(TITLE_NUMBER_PR_CHANGE="",IF(TITLE_NUMBER_PR="","",TITLE_NUMBER_PR),TITLE_NUMBER_PR_CHANGE)</f>
        <v>И.ОрВК-13112024-054 от 13.11.2024</v>
      </c>
      <c r="CA33" s="292"/>
      <c r="CB33" s="292"/>
      <c r="CC33" s="292"/>
      <c r="CD33" s="292"/>
      <c r="CE33" s="292"/>
      <c r="CF33" s="295"/>
      <c r="CG33" s="292" t="str">
        <f>IF(TITLE_NUMBER_PR_CHANGE="",IF(TITLE_NUMBER_PR="","",TITLE_NUMBER_PR),TITLE_NUMBER_PR_CHANGE)</f>
        <v>И.ОрВК-13112024-054 от 13.11.2024</v>
      </c>
      <c r="CH33" s="292"/>
      <c r="CI33" s="292"/>
      <c r="CJ33" s="292"/>
      <c r="CK33" s="292"/>
      <c r="CL33" s="292"/>
      <c r="CM33" s="295"/>
      <c r="CN33" s="292" t="str">
        <f>IF(TITLE_NUMBER_PR_CHANGE="",IF(TITLE_NUMBER_PR="","",TITLE_NUMBER_PR),TITLE_NUMBER_PR_CHANGE)</f>
        <v>И.ОрВК-13112024-054 от 13.11.2024</v>
      </c>
      <c r="CO33" s="292"/>
      <c r="CP33" s="292"/>
      <c r="CQ33" s="292"/>
      <c r="CR33" s="292"/>
      <c r="CS33" s="292"/>
      <c r="CT33" s="295"/>
      <c r="CU33" s="295"/>
      <c r="CV33" s="308"/>
      <c r="CW33" s="308"/>
      <c r="CX33" s="308"/>
      <c r="CY33" s="308"/>
      <c r="CZ33" s="308"/>
    </row>
    <row r="34" spans="1:104" s="300" customFormat="1" ht="1.1499999999999999" customHeight="1">
      <c r="A34" s="310"/>
      <c r="B34" s="310"/>
      <c r="C34" s="310"/>
      <c r="D34" s="310"/>
      <c r="E34" s="310"/>
      <c r="F34" s="310"/>
      <c r="G34" s="310"/>
      <c r="H34" s="310"/>
      <c r="I34" s="310"/>
      <c r="J34" s="310"/>
      <c r="K34" s="310"/>
      <c r="L34" s="367"/>
      <c r="M34" s="310"/>
      <c r="N34" s="310"/>
      <c r="O34" s="310"/>
      <c r="S34" s="295"/>
      <c r="T34" s="295"/>
      <c r="U34" s="309"/>
      <c r="V34" s="295"/>
      <c r="W34" s="295"/>
      <c r="X34" s="295"/>
      <c r="Y34" s="295"/>
      <c r="Z34" s="295"/>
      <c r="AA34" s="295"/>
      <c r="AB34" s="307" t="s">
        <v>89</v>
      </c>
      <c r="AC34" s="295"/>
      <c r="AD34" s="295"/>
      <c r="AE34" s="295"/>
      <c r="AF34" s="295"/>
      <c r="AG34" s="295"/>
      <c r="AH34" s="295"/>
      <c r="AI34" s="307" t="s">
        <v>89</v>
      </c>
      <c r="AJ34" s="295"/>
      <c r="AK34" s="295"/>
      <c r="AL34" s="295"/>
      <c r="AM34" s="295"/>
      <c r="AN34" s="295"/>
      <c r="AO34" s="295"/>
      <c r="AP34" s="307" t="s">
        <v>89</v>
      </c>
      <c r="AQ34" s="295"/>
      <c r="AR34" s="295"/>
      <c r="AS34" s="295"/>
      <c r="AT34" s="295"/>
      <c r="AU34" s="295"/>
      <c r="AV34" s="295"/>
      <c r="AW34" s="307" t="s">
        <v>89</v>
      </c>
      <c r="AX34" s="295"/>
      <c r="AY34" s="295"/>
      <c r="AZ34" s="295"/>
      <c r="BA34" s="295"/>
      <c r="BB34" s="295"/>
      <c r="BC34" s="295"/>
      <c r="BD34" s="307" t="s">
        <v>89</v>
      </c>
      <c r="BE34" s="295"/>
      <c r="BF34" s="295"/>
      <c r="BG34" s="295"/>
      <c r="BH34" s="295"/>
      <c r="BI34" s="295"/>
      <c r="BJ34" s="295"/>
      <c r="BK34" s="307" t="s">
        <v>89</v>
      </c>
      <c r="BL34" s="295"/>
      <c r="BM34" s="295"/>
      <c r="BN34" s="295"/>
      <c r="BO34" s="295"/>
      <c r="BP34" s="295"/>
      <c r="BQ34" s="295"/>
      <c r="BR34" s="307" t="s">
        <v>89</v>
      </c>
      <c r="BS34" s="295"/>
      <c r="BT34" s="295"/>
      <c r="BU34" s="295"/>
      <c r="BV34" s="295"/>
      <c r="BW34" s="295"/>
      <c r="BX34" s="295"/>
      <c r="BY34" s="307" t="s">
        <v>89</v>
      </c>
      <c r="BZ34" s="295"/>
      <c r="CA34" s="295"/>
      <c r="CB34" s="295"/>
      <c r="CC34" s="295"/>
      <c r="CD34" s="295"/>
      <c r="CE34" s="295"/>
      <c r="CF34" s="307" t="s">
        <v>89</v>
      </c>
      <c r="CG34" s="295"/>
      <c r="CH34" s="295"/>
      <c r="CI34" s="295"/>
      <c r="CJ34" s="295"/>
      <c r="CK34" s="295"/>
      <c r="CL34" s="295"/>
      <c r="CM34" s="307" t="s">
        <v>89</v>
      </c>
      <c r="CN34" s="295"/>
      <c r="CO34" s="295"/>
      <c r="CP34" s="295"/>
      <c r="CQ34" s="295"/>
      <c r="CR34" s="295"/>
      <c r="CS34" s="295"/>
      <c r="CT34" s="307" t="s">
        <v>89</v>
      </c>
      <c r="CV34" s="308"/>
      <c r="CW34" s="308"/>
      <c r="CX34" s="308"/>
      <c r="CY34" s="308"/>
      <c r="CZ34" s="308"/>
    </row>
    <row r="35" spans="1:104" ht="14.65" customHeight="1">
      <c r="Q35" s="296"/>
      <c r="R35" s="296"/>
      <c r="S35" s="358"/>
      <c r="T35" s="294"/>
      <c r="U35" s="350"/>
      <c r="V35" s="270"/>
      <c r="W35" s="270"/>
      <c r="X35" s="270"/>
      <c r="Y35" s="270"/>
      <c r="Z35" s="270"/>
      <c r="AA35" s="270"/>
      <c r="AB35" s="270"/>
      <c r="AC35" s="270"/>
      <c r="AD35" s="270"/>
      <c r="AE35" s="270"/>
      <c r="AF35" s="270"/>
      <c r="AG35" s="270"/>
      <c r="AH35" s="270"/>
      <c r="AI35" s="270"/>
      <c r="AJ35" s="270" t="s">
        <v>0</v>
      </c>
      <c r="AK35" s="270"/>
      <c r="AL35" s="270"/>
      <c r="AM35" s="270"/>
      <c r="AN35" s="270"/>
      <c r="AO35" s="270"/>
      <c r="AP35" s="270"/>
      <c r="AQ35" s="270" t="s">
        <v>0</v>
      </c>
      <c r="AR35" s="270"/>
      <c r="AS35" s="270"/>
      <c r="AT35" s="270"/>
      <c r="AU35" s="270"/>
      <c r="AV35" s="270"/>
      <c r="AW35" s="270"/>
      <c r="AX35" s="270" t="s">
        <v>0</v>
      </c>
      <c r="AY35" s="270"/>
      <c r="AZ35" s="270"/>
      <c r="BA35" s="270"/>
      <c r="BB35" s="270"/>
      <c r="BC35" s="270"/>
      <c r="BD35" s="270"/>
      <c r="BE35" s="270" t="s">
        <v>0</v>
      </c>
      <c r="BF35" s="270"/>
      <c r="BG35" s="270"/>
      <c r="BH35" s="270"/>
      <c r="BI35" s="270"/>
      <c r="BJ35" s="270"/>
      <c r="BK35" s="270"/>
      <c r="BL35" s="270" t="s">
        <v>0</v>
      </c>
      <c r="BM35" s="270"/>
      <c r="BN35" s="270"/>
      <c r="BO35" s="270"/>
      <c r="BP35" s="270"/>
      <c r="BQ35" s="270"/>
      <c r="BR35" s="270"/>
      <c r="BS35" s="270" t="s">
        <v>0</v>
      </c>
      <c r="BT35" s="270"/>
      <c r="BU35" s="270"/>
      <c r="BV35" s="270"/>
      <c r="BW35" s="270"/>
      <c r="BX35" s="270"/>
      <c r="BY35" s="270"/>
      <c r="BZ35" s="270" t="s">
        <v>0</v>
      </c>
      <c r="CA35" s="270"/>
      <c r="CB35" s="270"/>
      <c r="CC35" s="270"/>
      <c r="CD35" s="270"/>
      <c r="CE35" s="270"/>
      <c r="CF35" s="270"/>
      <c r="CG35" s="270" t="s">
        <v>0</v>
      </c>
      <c r="CH35" s="270"/>
      <c r="CI35" s="270"/>
      <c r="CJ35" s="270"/>
      <c r="CK35" s="270"/>
      <c r="CL35" s="270"/>
      <c r="CM35" s="270"/>
      <c r="CN35" s="270" t="s">
        <v>0</v>
      </c>
      <c r="CO35" s="270"/>
      <c r="CP35" s="270"/>
      <c r="CQ35" s="270"/>
      <c r="CR35" s="270"/>
      <c r="CS35" s="270"/>
      <c r="CT35" s="270"/>
    </row>
    <row r="36" spans="1:104" ht="14.65" customHeight="1">
      <c r="Q36" s="296"/>
      <c r="R36" s="296"/>
      <c r="S36" s="393" t="s">
        <v>1</v>
      </c>
      <c r="T36" s="393"/>
      <c r="U36" s="393"/>
      <c r="V36" s="393"/>
      <c r="W36" s="393"/>
      <c r="X36" s="393"/>
      <c r="Y36" s="393"/>
      <c r="Z36" s="393"/>
      <c r="AA36" s="393"/>
      <c r="AB36" s="393"/>
      <c r="AC36" s="393"/>
      <c r="AD36" s="393"/>
      <c r="AE36" s="393"/>
      <c r="AF36" s="393"/>
      <c r="AG36" s="393"/>
      <c r="AH36" s="393"/>
      <c r="AI36" s="393"/>
      <c r="AJ36" s="393" t="s">
        <v>1</v>
      </c>
      <c r="AK36" s="393"/>
      <c r="AL36" s="393"/>
      <c r="AM36" s="393"/>
      <c r="AN36" s="393"/>
      <c r="AO36" s="393"/>
      <c r="AP36" s="393"/>
      <c r="AQ36" s="393" t="s">
        <v>1</v>
      </c>
      <c r="AR36" s="393"/>
      <c r="AS36" s="393"/>
      <c r="AT36" s="393"/>
      <c r="AU36" s="393"/>
      <c r="AV36" s="393"/>
      <c r="AW36" s="393"/>
      <c r="AX36" s="393" t="s">
        <v>1</v>
      </c>
      <c r="AY36" s="393"/>
      <c r="AZ36" s="393"/>
      <c r="BA36" s="393"/>
      <c r="BB36" s="393"/>
      <c r="BC36" s="393"/>
      <c r="BD36" s="393"/>
      <c r="BE36" s="393" t="s">
        <v>1</v>
      </c>
      <c r="BF36" s="393"/>
      <c r="BG36" s="393"/>
      <c r="BH36" s="393"/>
      <c r="BI36" s="393"/>
      <c r="BJ36" s="393"/>
      <c r="BK36" s="393"/>
      <c r="BL36" s="393" t="s">
        <v>1</v>
      </c>
      <c r="BM36" s="393"/>
      <c r="BN36" s="393"/>
      <c r="BO36" s="393"/>
      <c r="BP36" s="393"/>
      <c r="BQ36" s="393"/>
      <c r="BR36" s="393"/>
      <c r="BS36" s="393" t="s">
        <v>1</v>
      </c>
      <c r="BT36" s="393"/>
      <c r="BU36" s="393"/>
      <c r="BV36" s="393"/>
      <c r="BW36" s="393"/>
      <c r="BX36" s="393"/>
      <c r="BY36" s="393"/>
      <c r="BZ36" s="393" t="s">
        <v>1</v>
      </c>
      <c r="CA36" s="393"/>
      <c r="CB36" s="393"/>
      <c r="CC36" s="393"/>
      <c r="CD36" s="393"/>
      <c r="CE36" s="393"/>
      <c r="CF36" s="393"/>
      <c r="CG36" s="393" t="s">
        <v>1</v>
      </c>
      <c r="CH36" s="393"/>
      <c r="CI36" s="393"/>
      <c r="CJ36" s="393"/>
      <c r="CK36" s="393"/>
      <c r="CL36" s="393"/>
      <c r="CM36" s="393"/>
      <c r="CN36" s="393" t="s">
        <v>1</v>
      </c>
      <c r="CO36" s="393"/>
      <c r="CP36" s="393"/>
      <c r="CQ36" s="393"/>
      <c r="CR36" s="393"/>
      <c r="CS36" s="393"/>
      <c r="CT36" s="393"/>
      <c r="CU36" s="393"/>
    </row>
    <row r="37" spans="1:104" ht="14.65" customHeight="1">
      <c r="Q37" s="296"/>
      <c r="R37" s="296"/>
      <c r="S37" s="394" t="s">
        <v>2</v>
      </c>
      <c r="T37" s="195" t="s">
        <v>90</v>
      </c>
      <c r="U37" s="319"/>
      <c r="V37" s="277" t="s">
        <v>91</v>
      </c>
      <c r="W37" s="278"/>
      <c r="X37" s="278"/>
      <c r="Y37" s="278"/>
      <c r="Z37" s="278"/>
      <c r="AA37" s="279"/>
      <c r="AB37" s="274" t="s">
        <v>92</v>
      </c>
      <c r="AC37" s="277" t="s">
        <v>91</v>
      </c>
      <c r="AD37" s="278"/>
      <c r="AE37" s="278"/>
      <c r="AF37" s="278"/>
      <c r="AG37" s="278"/>
      <c r="AH37" s="279"/>
      <c r="AI37" s="274" t="s">
        <v>93</v>
      </c>
      <c r="AJ37" s="277" t="s">
        <v>91</v>
      </c>
      <c r="AK37" s="278"/>
      <c r="AL37" s="278"/>
      <c r="AM37" s="278"/>
      <c r="AN37" s="278"/>
      <c r="AO37" s="279"/>
      <c r="AP37" s="274" t="s">
        <v>92</v>
      </c>
      <c r="AQ37" s="277" t="s">
        <v>91</v>
      </c>
      <c r="AR37" s="278"/>
      <c r="AS37" s="278"/>
      <c r="AT37" s="278"/>
      <c r="AU37" s="278"/>
      <c r="AV37" s="279"/>
      <c r="AW37" s="274" t="s">
        <v>92</v>
      </c>
      <c r="AX37" s="277" t="s">
        <v>91</v>
      </c>
      <c r="AY37" s="278"/>
      <c r="AZ37" s="278"/>
      <c r="BA37" s="278"/>
      <c r="BB37" s="278"/>
      <c r="BC37" s="279"/>
      <c r="BD37" s="274" t="s">
        <v>92</v>
      </c>
      <c r="BE37" s="277" t="s">
        <v>91</v>
      </c>
      <c r="BF37" s="278"/>
      <c r="BG37" s="278"/>
      <c r="BH37" s="278"/>
      <c r="BI37" s="278"/>
      <c r="BJ37" s="279"/>
      <c r="BK37" s="274" t="s">
        <v>92</v>
      </c>
      <c r="BL37" s="277" t="s">
        <v>91</v>
      </c>
      <c r="BM37" s="278"/>
      <c r="BN37" s="278"/>
      <c r="BO37" s="278"/>
      <c r="BP37" s="278"/>
      <c r="BQ37" s="279"/>
      <c r="BR37" s="274" t="s">
        <v>92</v>
      </c>
      <c r="BS37" s="277" t="s">
        <v>91</v>
      </c>
      <c r="BT37" s="278"/>
      <c r="BU37" s="278"/>
      <c r="BV37" s="278"/>
      <c r="BW37" s="278"/>
      <c r="BX37" s="279"/>
      <c r="BY37" s="274" t="s">
        <v>92</v>
      </c>
      <c r="BZ37" s="277" t="s">
        <v>91</v>
      </c>
      <c r="CA37" s="278"/>
      <c r="CB37" s="278"/>
      <c r="CC37" s="278"/>
      <c r="CD37" s="278"/>
      <c r="CE37" s="279"/>
      <c r="CF37" s="274" t="s">
        <v>92</v>
      </c>
      <c r="CG37" s="277" t="s">
        <v>91</v>
      </c>
      <c r="CH37" s="278"/>
      <c r="CI37" s="278"/>
      <c r="CJ37" s="278"/>
      <c r="CK37" s="278"/>
      <c r="CL37" s="279"/>
      <c r="CM37" s="274" t="s">
        <v>92</v>
      </c>
      <c r="CN37" s="277" t="s">
        <v>91</v>
      </c>
      <c r="CO37" s="278"/>
      <c r="CP37" s="278"/>
      <c r="CQ37" s="278"/>
      <c r="CR37" s="278"/>
      <c r="CS37" s="279"/>
      <c r="CT37" s="274" t="s">
        <v>92</v>
      </c>
      <c r="CU37" s="283" t="s">
        <v>126</v>
      </c>
    </row>
    <row r="38" spans="1:104" ht="35.65" customHeight="1">
      <c r="Q38" s="296"/>
      <c r="R38" s="296"/>
      <c r="S38" s="394"/>
      <c r="T38" s="195"/>
      <c r="U38" s="348"/>
      <c r="V38" s="341" t="s">
        <v>94</v>
      </c>
      <c r="W38" s="250" t="s">
        <v>95</v>
      </c>
      <c r="X38" s="252"/>
      <c r="Y38" s="250" t="s">
        <v>96</v>
      </c>
      <c r="Z38" s="251"/>
      <c r="AA38" s="252"/>
      <c r="AB38" s="275"/>
      <c r="AC38" s="341" t="s">
        <v>94</v>
      </c>
      <c r="AD38" s="250" t="s">
        <v>95</v>
      </c>
      <c r="AE38" s="252"/>
      <c r="AF38" s="250" t="s">
        <v>96</v>
      </c>
      <c r="AG38" s="251"/>
      <c r="AH38" s="252"/>
      <c r="AI38" s="275"/>
      <c r="AJ38" s="341" t="s">
        <v>94</v>
      </c>
      <c r="AK38" s="250" t="s">
        <v>95</v>
      </c>
      <c r="AL38" s="252"/>
      <c r="AM38" s="250" t="s">
        <v>96</v>
      </c>
      <c r="AN38" s="251"/>
      <c r="AO38" s="252"/>
      <c r="AP38" s="275"/>
      <c r="AQ38" s="341" t="s">
        <v>94</v>
      </c>
      <c r="AR38" s="250" t="s">
        <v>95</v>
      </c>
      <c r="AS38" s="252"/>
      <c r="AT38" s="250" t="s">
        <v>96</v>
      </c>
      <c r="AU38" s="251"/>
      <c r="AV38" s="252"/>
      <c r="AW38" s="275"/>
      <c r="AX38" s="341" t="s">
        <v>94</v>
      </c>
      <c r="AY38" s="250" t="s">
        <v>95</v>
      </c>
      <c r="AZ38" s="252"/>
      <c r="BA38" s="250" t="s">
        <v>96</v>
      </c>
      <c r="BB38" s="251"/>
      <c r="BC38" s="252"/>
      <c r="BD38" s="275"/>
      <c r="BE38" s="341" t="s">
        <v>94</v>
      </c>
      <c r="BF38" s="250" t="s">
        <v>95</v>
      </c>
      <c r="BG38" s="252"/>
      <c r="BH38" s="250" t="s">
        <v>96</v>
      </c>
      <c r="BI38" s="251"/>
      <c r="BJ38" s="252"/>
      <c r="BK38" s="275"/>
      <c r="BL38" s="341" t="s">
        <v>94</v>
      </c>
      <c r="BM38" s="250" t="s">
        <v>95</v>
      </c>
      <c r="BN38" s="252"/>
      <c r="BO38" s="250" t="s">
        <v>96</v>
      </c>
      <c r="BP38" s="251"/>
      <c r="BQ38" s="252"/>
      <c r="BR38" s="275"/>
      <c r="BS38" s="341" t="s">
        <v>94</v>
      </c>
      <c r="BT38" s="250" t="s">
        <v>95</v>
      </c>
      <c r="BU38" s="252"/>
      <c r="BV38" s="250" t="s">
        <v>96</v>
      </c>
      <c r="BW38" s="251"/>
      <c r="BX38" s="252"/>
      <c r="BY38" s="275"/>
      <c r="BZ38" s="341" t="s">
        <v>94</v>
      </c>
      <c r="CA38" s="250" t="s">
        <v>95</v>
      </c>
      <c r="CB38" s="252"/>
      <c r="CC38" s="250" t="s">
        <v>96</v>
      </c>
      <c r="CD38" s="251"/>
      <c r="CE38" s="252"/>
      <c r="CF38" s="275"/>
      <c r="CG38" s="341" t="s">
        <v>94</v>
      </c>
      <c r="CH38" s="250" t="s">
        <v>95</v>
      </c>
      <c r="CI38" s="252"/>
      <c r="CJ38" s="250" t="s">
        <v>96</v>
      </c>
      <c r="CK38" s="251"/>
      <c r="CL38" s="252"/>
      <c r="CM38" s="275"/>
      <c r="CN38" s="341" t="s">
        <v>94</v>
      </c>
      <c r="CO38" s="250" t="s">
        <v>95</v>
      </c>
      <c r="CP38" s="252"/>
      <c r="CQ38" s="250" t="s">
        <v>96</v>
      </c>
      <c r="CR38" s="251"/>
      <c r="CS38" s="252"/>
      <c r="CT38" s="275"/>
      <c r="CU38" s="284"/>
    </row>
    <row r="39" spans="1:104" ht="35.65" customHeight="1">
      <c r="A39" s="310"/>
      <c r="B39" s="310" t="s">
        <v>97</v>
      </c>
      <c r="C39" s="310" t="s">
        <v>98</v>
      </c>
      <c r="D39" s="310" t="s">
        <v>99</v>
      </c>
      <c r="E39" s="367" t="s">
        <v>100</v>
      </c>
      <c r="F39" s="367" t="s">
        <v>101</v>
      </c>
      <c r="G39" s="367" t="s">
        <v>102</v>
      </c>
      <c r="H39" s="367"/>
      <c r="I39" s="367" t="s">
        <v>103</v>
      </c>
      <c r="J39" s="367" t="s">
        <v>104</v>
      </c>
      <c r="K39" s="367" t="s">
        <v>105</v>
      </c>
      <c r="L39" s="367" t="s">
        <v>78</v>
      </c>
      <c r="Q39" s="296"/>
      <c r="R39" s="296"/>
      <c r="S39" s="394"/>
      <c r="T39" s="195"/>
      <c r="U39" s="320"/>
      <c r="V39" s="341" t="s">
        <v>106</v>
      </c>
      <c r="W39" s="301" t="s">
        <v>107</v>
      </c>
      <c r="X39" s="301" t="s">
        <v>108</v>
      </c>
      <c r="Y39" s="301" t="s">
        <v>109</v>
      </c>
      <c r="Z39" s="253" t="s">
        <v>110</v>
      </c>
      <c r="AA39" s="254"/>
      <c r="AB39" s="276"/>
      <c r="AC39" s="341" t="s">
        <v>106</v>
      </c>
      <c r="AD39" s="301" t="s">
        <v>107</v>
      </c>
      <c r="AE39" s="301" t="s">
        <v>108</v>
      </c>
      <c r="AF39" s="301" t="s">
        <v>109</v>
      </c>
      <c r="AG39" s="253" t="s">
        <v>110</v>
      </c>
      <c r="AH39" s="254"/>
      <c r="AI39" s="276"/>
      <c r="AJ39" s="341" t="s">
        <v>106</v>
      </c>
      <c r="AK39" s="301" t="s">
        <v>107</v>
      </c>
      <c r="AL39" s="301" t="s">
        <v>108</v>
      </c>
      <c r="AM39" s="301" t="s">
        <v>109</v>
      </c>
      <c r="AN39" s="253" t="s">
        <v>110</v>
      </c>
      <c r="AO39" s="254"/>
      <c r="AP39" s="276"/>
      <c r="AQ39" s="341" t="s">
        <v>106</v>
      </c>
      <c r="AR39" s="301" t="s">
        <v>107</v>
      </c>
      <c r="AS39" s="301" t="s">
        <v>108</v>
      </c>
      <c r="AT39" s="301" t="s">
        <v>109</v>
      </c>
      <c r="AU39" s="253" t="s">
        <v>110</v>
      </c>
      <c r="AV39" s="254"/>
      <c r="AW39" s="276"/>
      <c r="AX39" s="341" t="s">
        <v>106</v>
      </c>
      <c r="AY39" s="301" t="s">
        <v>107</v>
      </c>
      <c r="AZ39" s="301" t="s">
        <v>108</v>
      </c>
      <c r="BA39" s="301" t="s">
        <v>109</v>
      </c>
      <c r="BB39" s="253" t="s">
        <v>110</v>
      </c>
      <c r="BC39" s="254"/>
      <c r="BD39" s="276"/>
      <c r="BE39" s="341" t="s">
        <v>106</v>
      </c>
      <c r="BF39" s="301" t="s">
        <v>107</v>
      </c>
      <c r="BG39" s="301" t="s">
        <v>108</v>
      </c>
      <c r="BH39" s="301" t="s">
        <v>109</v>
      </c>
      <c r="BI39" s="253" t="s">
        <v>110</v>
      </c>
      <c r="BJ39" s="254"/>
      <c r="BK39" s="276"/>
      <c r="BL39" s="341" t="s">
        <v>106</v>
      </c>
      <c r="BM39" s="301" t="s">
        <v>107</v>
      </c>
      <c r="BN39" s="301" t="s">
        <v>108</v>
      </c>
      <c r="BO39" s="301" t="s">
        <v>109</v>
      </c>
      <c r="BP39" s="253" t="s">
        <v>110</v>
      </c>
      <c r="BQ39" s="254"/>
      <c r="BR39" s="276"/>
      <c r="BS39" s="341" t="s">
        <v>106</v>
      </c>
      <c r="BT39" s="301" t="s">
        <v>107</v>
      </c>
      <c r="BU39" s="301" t="s">
        <v>108</v>
      </c>
      <c r="BV39" s="301" t="s">
        <v>109</v>
      </c>
      <c r="BW39" s="253" t="s">
        <v>110</v>
      </c>
      <c r="BX39" s="254"/>
      <c r="BY39" s="276"/>
      <c r="BZ39" s="341" t="s">
        <v>106</v>
      </c>
      <c r="CA39" s="301" t="s">
        <v>107</v>
      </c>
      <c r="CB39" s="301" t="s">
        <v>108</v>
      </c>
      <c r="CC39" s="301" t="s">
        <v>109</v>
      </c>
      <c r="CD39" s="253" t="s">
        <v>110</v>
      </c>
      <c r="CE39" s="254"/>
      <c r="CF39" s="276"/>
      <c r="CG39" s="341" t="s">
        <v>106</v>
      </c>
      <c r="CH39" s="301" t="s">
        <v>107</v>
      </c>
      <c r="CI39" s="301" t="s">
        <v>108</v>
      </c>
      <c r="CJ39" s="301" t="s">
        <v>109</v>
      </c>
      <c r="CK39" s="253" t="s">
        <v>110</v>
      </c>
      <c r="CL39" s="254"/>
      <c r="CM39" s="276"/>
      <c r="CN39" s="341" t="s">
        <v>106</v>
      </c>
      <c r="CO39" s="301" t="s">
        <v>107</v>
      </c>
      <c r="CP39" s="301" t="s">
        <v>108</v>
      </c>
      <c r="CQ39" s="301" t="s">
        <v>109</v>
      </c>
      <c r="CR39" s="253" t="s">
        <v>110</v>
      </c>
      <c r="CS39" s="254"/>
      <c r="CT39" s="276"/>
      <c r="CU39" s="285"/>
    </row>
    <row r="40" spans="1:104" s="327" customFormat="1" ht="11.25" hidden="1" customHeight="1">
      <c r="A40" s="310"/>
      <c r="B40" s="310"/>
      <c r="C40" s="310"/>
      <c r="D40" s="310"/>
      <c r="E40" s="310"/>
      <c r="F40" s="310"/>
      <c r="G40" s="310"/>
      <c r="H40" s="310"/>
      <c r="I40" s="310"/>
      <c r="J40" s="310"/>
      <c r="K40" s="310"/>
      <c r="L40" s="367"/>
      <c r="M40" s="347"/>
      <c r="N40" s="347"/>
      <c r="O40" s="347"/>
      <c r="P40" s="352"/>
      <c r="Q40" s="353"/>
      <c r="R40" s="354">
        <v>1</v>
      </c>
      <c r="S40" s="359" t="s">
        <v>6</v>
      </c>
      <c r="T40" s="355" t="s">
        <v>7</v>
      </c>
      <c r="U40" s="351" t="str">
        <f ca="1">OFFSET(U40,0,-1)</f>
        <v>2</v>
      </c>
      <c r="V40" s="356">
        <f ca="1">OFFSET(V40,0,-1)+1</f>
        <v>3</v>
      </c>
      <c r="W40" s="356">
        <f ca="1">OFFSET(W40,0,-1)+1</f>
        <v>4</v>
      </c>
      <c r="X40" s="356">
        <f ca="1">OFFSET(X40,0,-1)+1</f>
        <v>5</v>
      </c>
      <c r="Y40" s="356">
        <f ca="1">OFFSET(Y40,0,-1)+1</f>
        <v>6</v>
      </c>
      <c r="Z40" s="395">
        <f ca="1">OFFSET(Z40,0,-1)+1</f>
        <v>7</v>
      </c>
      <c r="AA40" s="395"/>
      <c r="AB40" s="356">
        <f ca="1">OFFSET(AB40,0,-2)+1</f>
        <v>8</v>
      </c>
      <c r="AC40" s="356">
        <f ca="1">OFFSET(AC40,0,-1)+1</f>
        <v>9</v>
      </c>
      <c r="AD40" s="356">
        <f ca="1">OFFSET(AD40,0,-1)+1</f>
        <v>10</v>
      </c>
      <c r="AE40" s="356">
        <f ca="1">OFFSET(AE40,0,-1)+1</f>
        <v>11</v>
      </c>
      <c r="AF40" s="356">
        <f ca="1">OFFSET(AF40,0,-1)+1</f>
        <v>12</v>
      </c>
      <c r="AG40" s="395">
        <f ca="1">OFFSET(AG40,0,-1)+1</f>
        <v>13</v>
      </c>
      <c r="AH40" s="395"/>
      <c r="AI40" s="356">
        <f ca="1">OFFSET(AI40,0,-2)+1</f>
        <v>14</v>
      </c>
      <c r="AJ40" s="356">
        <f ca="1">OFFSET(AJ40,0,-1)+1</f>
        <v>15</v>
      </c>
      <c r="AK40" s="356">
        <f ca="1">OFFSET(AK40,0,-1)+1</f>
        <v>16</v>
      </c>
      <c r="AL40" s="356">
        <f ca="1">OFFSET(AL40,0,-1)+1</f>
        <v>17</v>
      </c>
      <c r="AM40" s="356">
        <f ca="1">OFFSET(AM40,0,-1)+1</f>
        <v>18</v>
      </c>
      <c r="AN40" s="395">
        <f ca="1">OFFSET(AN40,0,-1)+1</f>
        <v>19</v>
      </c>
      <c r="AO40" s="395"/>
      <c r="AP40" s="356">
        <f ca="1">OFFSET(AP40,0,-2)+1</f>
        <v>20</v>
      </c>
      <c r="AQ40" s="356">
        <f ca="1">OFFSET(AQ40,0,-1)+1</f>
        <v>21</v>
      </c>
      <c r="AR40" s="356">
        <f ca="1">OFFSET(AR40,0,-1)+1</f>
        <v>22</v>
      </c>
      <c r="AS40" s="356">
        <f ca="1">OFFSET(AS40,0,-1)+1</f>
        <v>23</v>
      </c>
      <c r="AT40" s="356">
        <f ca="1">OFFSET(AT40,0,-1)+1</f>
        <v>24</v>
      </c>
      <c r="AU40" s="395">
        <f ca="1">OFFSET(AU40,0,-1)+1</f>
        <v>25</v>
      </c>
      <c r="AV40" s="395"/>
      <c r="AW40" s="356">
        <f ca="1">OFFSET(AW40,0,-2)+1</f>
        <v>26</v>
      </c>
      <c r="AX40" s="356">
        <f ca="1">OFFSET(AX40,0,-1)+1</f>
        <v>27</v>
      </c>
      <c r="AY40" s="356">
        <f ca="1">OFFSET(AY40,0,-1)+1</f>
        <v>28</v>
      </c>
      <c r="AZ40" s="356">
        <f ca="1">OFFSET(AZ40,0,-1)+1</f>
        <v>29</v>
      </c>
      <c r="BA40" s="356">
        <f ca="1">OFFSET(BA40,0,-1)+1</f>
        <v>30</v>
      </c>
      <c r="BB40" s="395">
        <f ca="1">OFFSET(BB40,0,-1)+1</f>
        <v>31</v>
      </c>
      <c r="BC40" s="395"/>
      <c r="BD40" s="356">
        <f ca="1">OFFSET(BD40,0,-2)+1</f>
        <v>32</v>
      </c>
      <c r="BE40" s="356">
        <f ca="1">OFFSET(BE40,0,-1)+1</f>
        <v>33</v>
      </c>
      <c r="BF40" s="356">
        <f ca="1">OFFSET(BF40,0,-1)+1</f>
        <v>34</v>
      </c>
      <c r="BG40" s="356">
        <f ca="1">OFFSET(BG40,0,-1)+1</f>
        <v>35</v>
      </c>
      <c r="BH40" s="356">
        <f ca="1">OFFSET(BH40,0,-1)+1</f>
        <v>36</v>
      </c>
      <c r="BI40" s="395">
        <f ca="1">OFFSET(BI40,0,-1)+1</f>
        <v>37</v>
      </c>
      <c r="BJ40" s="395"/>
      <c r="BK40" s="356">
        <f ca="1">OFFSET(BK40,0,-2)+1</f>
        <v>38</v>
      </c>
      <c r="BL40" s="356">
        <f ca="1">OFFSET(BL40,0,-1)+1</f>
        <v>39</v>
      </c>
      <c r="BM40" s="356">
        <f ca="1">OFFSET(BM40,0,-1)+1</f>
        <v>40</v>
      </c>
      <c r="BN40" s="356">
        <f ca="1">OFFSET(BN40,0,-1)+1</f>
        <v>41</v>
      </c>
      <c r="BO40" s="356">
        <f ca="1">OFFSET(BO40,0,-1)+1</f>
        <v>42</v>
      </c>
      <c r="BP40" s="395">
        <f ca="1">OFFSET(BP40,0,-1)+1</f>
        <v>43</v>
      </c>
      <c r="BQ40" s="395"/>
      <c r="BR40" s="356">
        <f ca="1">OFFSET(BR40,0,-2)+1</f>
        <v>44</v>
      </c>
      <c r="BS40" s="356">
        <f ca="1">OFFSET(BS40,0,-1)+1</f>
        <v>45</v>
      </c>
      <c r="BT40" s="356">
        <f ca="1">OFFSET(BT40,0,-1)+1</f>
        <v>46</v>
      </c>
      <c r="BU40" s="356">
        <f ca="1">OFFSET(BU40,0,-1)+1</f>
        <v>47</v>
      </c>
      <c r="BV40" s="356">
        <f ca="1">OFFSET(BV40,0,-1)+1</f>
        <v>48</v>
      </c>
      <c r="BW40" s="395">
        <f ca="1">OFFSET(BW40,0,-1)+1</f>
        <v>49</v>
      </c>
      <c r="BX40" s="395"/>
      <c r="BY40" s="356">
        <f ca="1">OFFSET(BY40,0,-2)+1</f>
        <v>50</v>
      </c>
      <c r="BZ40" s="356">
        <f ca="1">OFFSET(BZ40,0,-1)+1</f>
        <v>51</v>
      </c>
      <c r="CA40" s="356">
        <f ca="1">OFFSET(CA40,0,-1)+1</f>
        <v>52</v>
      </c>
      <c r="CB40" s="356">
        <f ca="1">OFFSET(CB40,0,-1)+1</f>
        <v>53</v>
      </c>
      <c r="CC40" s="356">
        <f ca="1">OFFSET(CC40,0,-1)+1</f>
        <v>54</v>
      </c>
      <c r="CD40" s="395">
        <f ca="1">OFFSET(CD40,0,-1)+1</f>
        <v>55</v>
      </c>
      <c r="CE40" s="395"/>
      <c r="CF40" s="356">
        <f ca="1">OFFSET(CF40,0,-2)+1</f>
        <v>56</v>
      </c>
      <c r="CG40" s="356">
        <f ca="1">OFFSET(CG40,0,-1)+1</f>
        <v>57</v>
      </c>
      <c r="CH40" s="356">
        <f ca="1">OFFSET(CH40,0,-1)+1</f>
        <v>58</v>
      </c>
      <c r="CI40" s="356">
        <f ca="1">OFFSET(CI40,0,-1)+1</f>
        <v>59</v>
      </c>
      <c r="CJ40" s="356">
        <f ca="1">OFFSET(CJ40,0,-1)+1</f>
        <v>60</v>
      </c>
      <c r="CK40" s="395">
        <f ca="1">OFFSET(CK40,0,-1)+1</f>
        <v>61</v>
      </c>
      <c r="CL40" s="395"/>
      <c r="CM40" s="356">
        <f ca="1">OFFSET(CM40,0,-2)+1</f>
        <v>62</v>
      </c>
      <c r="CN40" s="356">
        <f ca="1">OFFSET(CN40,0,-1)+1</f>
        <v>63</v>
      </c>
      <c r="CO40" s="356">
        <f ca="1">OFFSET(CO40,0,-1)+1</f>
        <v>64</v>
      </c>
      <c r="CP40" s="356">
        <f ca="1">OFFSET(CP40,0,-1)+1</f>
        <v>65</v>
      </c>
      <c r="CQ40" s="356">
        <f ca="1">OFFSET(CQ40,0,-1)+1</f>
        <v>66</v>
      </c>
      <c r="CR40" s="395">
        <f ca="1">OFFSET(CR40,0,-1)+1</f>
        <v>67</v>
      </c>
      <c r="CS40" s="395"/>
      <c r="CT40" s="356">
        <f ca="1">OFFSET(CT40,0,-2)+1</f>
        <v>68</v>
      </c>
      <c r="CU40" s="351">
        <f ca="1">OFFSET(CU40,0,-1)</f>
        <v>68</v>
      </c>
      <c r="CV40" s="307"/>
      <c r="CW40" s="307"/>
      <c r="CX40" s="307"/>
      <c r="CY40" s="307"/>
      <c r="CZ40" s="307"/>
    </row>
    <row r="41" spans="1:104" ht="24" customHeight="1">
      <c r="A41" s="366" t="s">
        <v>39</v>
      </c>
      <c r="B41" s="366"/>
      <c r="C41" s="366"/>
      <c r="D41" s="366"/>
      <c r="E41" s="382">
        <v>1</v>
      </c>
      <c r="F41" s="366"/>
      <c r="G41" s="366"/>
      <c r="H41" s="366"/>
      <c r="I41" s="366"/>
      <c r="J41" s="366"/>
      <c r="K41" s="366"/>
      <c r="L41" s="367"/>
      <c r="M41" s="346"/>
      <c r="N41" s="346"/>
      <c r="O41" s="346"/>
      <c r="Q41" s="299"/>
      <c r="R41" s="331"/>
      <c r="S41" s="349">
        <f>INDEX(PT_DIFFERENTIATION_NUM_NTAR,MATCH(A41,PT_DIFFERENTIATION_NTAR_ID,0))</f>
        <v>1</v>
      </c>
      <c r="T41" s="306" t="s">
        <v>19</v>
      </c>
      <c r="U41" s="318"/>
      <c r="V41" s="247"/>
      <c r="W41" s="248"/>
      <c r="X41" s="248"/>
      <c r="Y41" s="248"/>
      <c r="Z41" s="248"/>
      <c r="AA41" s="248"/>
      <c r="AB41" s="249"/>
      <c r="AC41" s="247" t="str">
        <f>INDEX(PT_DIFFERENTIATION_NTAR,MATCH(A41,PT_DIFFERENTIATION_NTAR_ID,0))</f>
        <v>Тариф на холодную воду питьевую</v>
      </c>
      <c r="AD41" s="248"/>
      <c r="AE41" s="248"/>
      <c r="AF41" s="248"/>
      <c r="AG41" s="248"/>
      <c r="AH41" s="248"/>
      <c r="AI41" s="248"/>
      <c r="AJ41" s="247"/>
      <c r="AK41" s="248"/>
      <c r="AL41" s="248"/>
      <c r="AM41" s="248"/>
      <c r="AN41" s="248"/>
      <c r="AO41" s="248"/>
      <c r="AP41" s="249"/>
      <c r="AQ41" s="247"/>
      <c r="AR41" s="248"/>
      <c r="AS41" s="248"/>
      <c r="AT41" s="248"/>
      <c r="AU41" s="248"/>
      <c r="AV41" s="248"/>
      <c r="AW41" s="249"/>
      <c r="AX41" s="247"/>
      <c r="AY41" s="248"/>
      <c r="AZ41" s="248"/>
      <c r="BA41" s="248"/>
      <c r="BB41" s="248"/>
      <c r="BC41" s="248"/>
      <c r="BD41" s="249"/>
      <c r="BE41" s="247"/>
      <c r="BF41" s="248"/>
      <c r="BG41" s="248"/>
      <c r="BH41" s="248"/>
      <c r="BI41" s="248"/>
      <c r="BJ41" s="248"/>
      <c r="BK41" s="249"/>
      <c r="BL41" s="247"/>
      <c r="BM41" s="248"/>
      <c r="BN41" s="248"/>
      <c r="BO41" s="248"/>
      <c r="BP41" s="248"/>
      <c r="BQ41" s="248"/>
      <c r="BR41" s="249"/>
      <c r="BS41" s="247"/>
      <c r="BT41" s="248"/>
      <c r="BU41" s="248"/>
      <c r="BV41" s="248"/>
      <c r="BW41" s="248"/>
      <c r="BX41" s="248"/>
      <c r="BY41" s="249"/>
      <c r="BZ41" s="247"/>
      <c r="CA41" s="248"/>
      <c r="CB41" s="248"/>
      <c r="CC41" s="248"/>
      <c r="CD41" s="248"/>
      <c r="CE41" s="248"/>
      <c r="CF41" s="249"/>
      <c r="CG41" s="247"/>
      <c r="CH41" s="248"/>
      <c r="CI41" s="248"/>
      <c r="CJ41" s="248"/>
      <c r="CK41" s="248"/>
      <c r="CL41" s="248"/>
      <c r="CM41" s="249"/>
      <c r="CN41" s="247"/>
      <c r="CO41" s="248"/>
      <c r="CP41" s="248"/>
      <c r="CQ41" s="248"/>
      <c r="CR41" s="248"/>
      <c r="CS41" s="248"/>
      <c r="CT41" s="249"/>
      <c r="CU41" s="249"/>
      <c r="CW41" s="308"/>
      <c r="CX41" s="308" t="str">
        <f t="shared" ref="CX41:CX53" si="1">IF(T41="","",T41)</f>
        <v>Наименование тарифа</v>
      </c>
      <c r="CY41" s="308"/>
      <c r="CZ41" s="308"/>
    </row>
    <row r="42" spans="1:104" ht="24" customHeight="1">
      <c r="A42" s="366" t="s">
        <v>39</v>
      </c>
      <c r="B42" s="366" t="s">
        <v>111</v>
      </c>
      <c r="C42" s="366"/>
      <c r="D42" s="366"/>
      <c r="E42" s="381"/>
      <c r="F42" s="382">
        <v>1</v>
      </c>
      <c r="G42" s="366"/>
      <c r="H42" s="366"/>
      <c r="I42" s="366"/>
      <c r="J42" s="366"/>
      <c r="K42" s="366"/>
      <c r="L42" s="367"/>
      <c r="M42" s="346"/>
      <c r="N42" s="346"/>
      <c r="O42" s="346"/>
      <c r="P42" s="302"/>
      <c r="Q42" s="328"/>
      <c r="R42" s="329"/>
      <c r="S42" s="349" t="str">
        <f>INDEX(PT_DIFFERENTIATION_NUM_TER,MATCH(B42,PT_DIFFERENTIATION_TER_ID,0))</f>
        <v>1.1</v>
      </c>
      <c r="T42" s="321" t="s">
        <v>66</v>
      </c>
      <c r="U42" s="318"/>
      <c r="V42" s="247"/>
      <c r="W42" s="248"/>
      <c r="X42" s="248"/>
      <c r="Y42" s="248"/>
      <c r="Z42" s="248"/>
      <c r="AA42" s="248"/>
      <c r="AB42" s="249"/>
      <c r="AC42" s="247" t="str">
        <f>INDEX(PT_DIFFERENTIATION_TER,MATCH(B42,PT_DIFFERENTIATION_TER_ID,0))</f>
        <v>без дифференциации</v>
      </c>
      <c r="AD42" s="248"/>
      <c r="AE42" s="248"/>
      <c r="AF42" s="248"/>
      <c r="AG42" s="248"/>
      <c r="AH42" s="248"/>
      <c r="AI42" s="248"/>
      <c r="AJ42" s="247"/>
      <c r="AK42" s="248"/>
      <c r="AL42" s="248"/>
      <c r="AM42" s="248"/>
      <c r="AN42" s="248"/>
      <c r="AO42" s="248"/>
      <c r="AP42" s="249"/>
      <c r="AQ42" s="247"/>
      <c r="AR42" s="248"/>
      <c r="AS42" s="248"/>
      <c r="AT42" s="248"/>
      <c r="AU42" s="248"/>
      <c r="AV42" s="248"/>
      <c r="AW42" s="249"/>
      <c r="AX42" s="247"/>
      <c r="AY42" s="248"/>
      <c r="AZ42" s="248"/>
      <c r="BA42" s="248"/>
      <c r="BB42" s="248"/>
      <c r="BC42" s="248"/>
      <c r="BD42" s="249"/>
      <c r="BE42" s="247"/>
      <c r="BF42" s="248"/>
      <c r="BG42" s="248"/>
      <c r="BH42" s="248"/>
      <c r="BI42" s="248"/>
      <c r="BJ42" s="248"/>
      <c r="BK42" s="249"/>
      <c r="BL42" s="247"/>
      <c r="BM42" s="248"/>
      <c r="BN42" s="248"/>
      <c r="BO42" s="248"/>
      <c r="BP42" s="248"/>
      <c r="BQ42" s="248"/>
      <c r="BR42" s="249"/>
      <c r="BS42" s="247"/>
      <c r="BT42" s="248"/>
      <c r="BU42" s="248"/>
      <c r="BV42" s="248"/>
      <c r="BW42" s="248"/>
      <c r="BX42" s="248"/>
      <c r="BY42" s="249"/>
      <c r="BZ42" s="247"/>
      <c r="CA42" s="248"/>
      <c r="CB42" s="248"/>
      <c r="CC42" s="248"/>
      <c r="CD42" s="248"/>
      <c r="CE42" s="248"/>
      <c r="CF42" s="249"/>
      <c r="CG42" s="247"/>
      <c r="CH42" s="248"/>
      <c r="CI42" s="248"/>
      <c r="CJ42" s="248"/>
      <c r="CK42" s="248"/>
      <c r="CL42" s="248"/>
      <c r="CM42" s="249"/>
      <c r="CN42" s="247"/>
      <c r="CO42" s="248"/>
      <c r="CP42" s="248"/>
      <c r="CQ42" s="248"/>
      <c r="CR42" s="248"/>
      <c r="CS42" s="248"/>
      <c r="CT42" s="249"/>
      <c r="CU42" s="249"/>
      <c r="CW42" s="308"/>
      <c r="CX42" s="308" t="str">
        <f t="shared" si="1"/>
        <v>Территория действия тарифа</v>
      </c>
      <c r="CY42" s="308"/>
      <c r="CZ42" s="308"/>
    </row>
    <row r="43" spans="1:104" ht="24" customHeight="1">
      <c r="A43" s="366" t="s">
        <v>39</v>
      </c>
      <c r="B43" s="366" t="s">
        <v>111</v>
      </c>
      <c r="C43" s="366" t="s">
        <v>112</v>
      </c>
      <c r="D43" s="366"/>
      <c r="E43" s="381"/>
      <c r="F43" s="381"/>
      <c r="G43" s="382">
        <v>1</v>
      </c>
      <c r="H43" s="366"/>
      <c r="I43" s="366"/>
      <c r="J43" s="366"/>
      <c r="K43" s="366"/>
      <c r="L43" s="367"/>
      <c r="M43" s="346"/>
      <c r="N43" s="346"/>
      <c r="O43" s="346"/>
      <c r="P43" s="330"/>
      <c r="Q43" s="328"/>
      <c r="R43" s="329"/>
      <c r="S43" s="349" t="str">
        <f>INDEX(PT_DIFFERENTIATION_NUM_CS,MATCH(C43,PT_DIFFERENTIATION_CS_ID,0))</f>
        <v>1.1.1</v>
      </c>
      <c r="T43" s="322" t="s">
        <v>67</v>
      </c>
      <c r="U43" s="318"/>
      <c r="V43" s="247"/>
      <c r="W43" s="248"/>
      <c r="X43" s="248"/>
      <c r="Y43" s="248"/>
      <c r="Z43" s="248"/>
      <c r="AA43" s="248"/>
      <c r="AB43" s="249"/>
      <c r="AC43" s="247" t="str">
        <f>INDEX(PT_DIFFERENTIATION_CS,MATCH(C43,PT_DIFFERENTIATION_CS_ID,0))</f>
        <v>без дифференциации</v>
      </c>
      <c r="AD43" s="248"/>
      <c r="AE43" s="248"/>
      <c r="AF43" s="248"/>
      <c r="AG43" s="248"/>
      <c r="AH43" s="248"/>
      <c r="AI43" s="248"/>
      <c r="AJ43" s="247"/>
      <c r="AK43" s="248"/>
      <c r="AL43" s="248"/>
      <c r="AM43" s="248"/>
      <c r="AN43" s="248"/>
      <c r="AO43" s="248"/>
      <c r="AP43" s="249"/>
      <c r="AQ43" s="247"/>
      <c r="AR43" s="248"/>
      <c r="AS43" s="248"/>
      <c r="AT43" s="248"/>
      <c r="AU43" s="248"/>
      <c r="AV43" s="248"/>
      <c r="AW43" s="249"/>
      <c r="AX43" s="247"/>
      <c r="AY43" s="248"/>
      <c r="AZ43" s="248"/>
      <c r="BA43" s="248"/>
      <c r="BB43" s="248"/>
      <c r="BC43" s="248"/>
      <c r="BD43" s="249"/>
      <c r="BE43" s="247"/>
      <c r="BF43" s="248"/>
      <c r="BG43" s="248"/>
      <c r="BH43" s="248"/>
      <c r="BI43" s="248"/>
      <c r="BJ43" s="248"/>
      <c r="BK43" s="249"/>
      <c r="BL43" s="247"/>
      <c r="BM43" s="248"/>
      <c r="BN43" s="248"/>
      <c r="BO43" s="248"/>
      <c r="BP43" s="248"/>
      <c r="BQ43" s="248"/>
      <c r="BR43" s="249"/>
      <c r="BS43" s="247"/>
      <c r="BT43" s="248"/>
      <c r="BU43" s="248"/>
      <c r="BV43" s="248"/>
      <c r="BW43" s="248"/>
      <c r="BX43" s="248"/>
      <c r="BY43" s="249"/>
      <c r="BZ43" s="247"/>
      <c r="CA43" s="248"/>
      <c r="CB43" s="248"/>
      <c r="CC43" s="248"/>
      <c r="CD43" s="248"/>
      <c r="CE43" s="248"/>
      <c r="CF43" s="249"/>
      <c r="CG43" s="247"/>
      <c r="CH43" s="248"/>
      <c r="CI43" s="248"/>
      <c r="CJ43" s="248"/>
      <c r="CK43" s="248"/>
      <c r="CL43" s="248"/>
      <c r="CM43" s="249"/>
      <c r="CN43" s="247"/>
      <c r="CO43" s="248"/>
      <c r="CP43" s="248"/>
      <c r="CQ43" s="248"/>
      <c r="CR43" s="248"/>
      <c r="CS43" s="248"/>
      <c r="CT43" s="249"/>
      <c r="CU43" s="249"/>
      <c r="CW43" s="308"/>
      <c r="CX43" s="308" t="str">
        <f t="shared" si="1"/>
        <v>Наименование централизованной системы холодного водоснабжения</v>
      </c>
      <c r="CY43" s="308"/>
      <c r="CZ43" s="308"/>
    </row>
    <row r="44" spans="1:104" ht="24" customHeight="1">
      <c r="A44" s="366" t="s">
        <v>39</v>
      </c>
      <c r="B44" s="366" t="s">
        <v>111</v>
      </c>
      <c r="C44" s="366" t="s">
        <v>112</v>
      </c>
      <c r="D44" s="366" t="s">
        <v>113</v>
      </c>
      <c r="E44" s="381"/>
      <c r="F44" s="381"/>
      <c r="G44" s="381"/>
      <c r="H44" s="381"/>
      <c r="I44" s="383" t="str">
        <f>S43&amp;".1"</f>
        <v>1.1.1.1</v>
      </c>
      <c r="J44" s="366"/>
      <c r="K44" s="366"/>
      <c r="L44" s="367"/>
      <c r="P44" s="236">
        <v>1</v>
      </c>
      <c r="Q44" s="313"/>
      <c r="R44" s="332"/>
      <c r="S44" s="349" t="str">
        <f>$I44</f>
        <v>1.1.1.1</v>
      </c>
      <c r="T44" s="315" t="s">
        <v>68</v>
      </c>
      <c r="U44" s="318"/>
      <c r="V44" s="258"/>
      <c r="W44" s="259"/>
      <c r="X44" s="259"/>
      <c r="Y44" s="259"/>
      <c r="Z44" s="259"/>
      <c r="AA44" s="259"/>
      <c r="AB44" s="260"/>
      <c r="AC44" s="261"/>
      <c r="AD44" s="262"/>
      <c r="AE44" s="262"/>
      <c r="AF44" s="262"/>
      <c r="AG44" s="262"/>
      <c r="AH44" s="262"/>
      <c r="AI44" s="262"/>
      <c r="AJ44" s="258"/>
      <c r="AK44" s="259"/>
      <c r="AL44" s="259"/>
      <c r="AM44" s="259"/>
      <c r="AN44" s="259"/>
      <c r="AO44" s="259"/>
      <c r="AP44" s="260"/>
      <c r="AQ44" s="258"/>
      <c r="AR44" s="259"/>
      <c r="AS44" s="259"/>
      <c r="AT44" s="259"/>
      <c r="AU44" s="259"/>
      <c r="AV44" s="259"/>
      <c r="AW44" s="260"/>
      <c r="AX44" s="258"/>
      <c r="AY44" s="259"/>
      <c r="AZ44" s="259"/>
      <c r="BA44" s="259"/>
      <c r="BB44" s="259"/>
      <c r="BC44" s="259"/>
      <c r="BD44" s="260"/>
      <c r="BE44" s="258"/>
      <c r="BF44" s="259"/>
      <c r="BG44" s="259"/>
      <c r="BH44" s="259"/>
      <c r="BI44" s="259"/>
      <c r="BJ44" s="259"/>
      <c r="BK44" s="260"/>
      <c r="BL44" s="258"/>
      <c r="BM44" s="259"/>
      <c r="BN44" s="259"/>
      <c r="BO44" s="259"/>
      <c r="BP44" s="259"/>
      <c r="BQ44" s="259"/>
      <c r="BR44" s="260"/>
      <c r="BS44" s="258"/>
      <c r="BT44" s="259"/>
      <c r="BU44" s="259"/>
      <c r="BV44" s="259"/>
      <c r="BW44" s="259"/>
      <c r="BX44" s="259"/>
      <c r="BY44" s="260"/>
      <c r="BZ44" s="258"/>
      <c r="CA44" s="259"/>
      <c r="CB44" s="259"/>
      <c r="CC44" s="259"/>
      <c r="CD44" s="259"/>
      <c r="CE44" s="259"/>
      <c r="CF44" s="260"/>
      <c r="CG44" s="258"/>
      <c r="CH44" s="259"/>
      <c r="CI44" s="259"/>
      <c r="CJ44" s="259"/>
      <c r="CK44" s="259"/>
      <c r="CL44" s="259"/>
      <c r="CM44" s="260"/>
      <c r="CN44" s="258"/>
      <c r="CO44" s="259"/>
      <c r="CP44" s="259"/>
      <c r="CQ44" s="259"/>
      <c r="CR44" s="259"/>
      <c r="CS44" s="259"/>
      <c r="CT44" s="260"/>
      <c r="CU44" s="263"/>
      <c r="CW44" s="308"/>
      <c r="CX44" s="308" t="str">
        <f t="shared" si="1"/>
        <v>Наименование признака дифференциации</v>
      </c>
      <c r="CY44" s="308"/>
      <c r="CZ44" s="308"/>
    </row>
    <row r="45" spans="1:104" ht="24" customHeight="1">
      <c r="A45" s="366" t="s">
        <v>39</v>
      </c>
      <c r="B45" s="366" t="s">
        <v>111</v>
      </c>
      <c r="C45" s="366" t="s">
        <v>112</v>
      </c>
      <c r="D45" s="366" t="s">
        <v>113</v>
      </c>
      <c r="E45" s="381"/>
      <c r="F45" s="381"/>
      <c r="G45" s="381"/>
      <c r="H45" s="381"/>
      <c r="I45" s="384"/>
      <c r="J45" s="383" t="str">
        <f>I44&amp;".1"</f>
        <v>1.1.1.1.1</v>
      </c>
      <c r="K45" s="366"/>
      <c r="L45" s="367" t="s">
        <v>69</v>
      </c>
      <c r="P45" s="236"/>
      <c r="Q45" s="236">
        <v>1</v>
      </c>
      <c r="R45" s="333"/>
      <c r="S45" s="349" t="str">
        <f>$J45</f>
        <v>1.1.1.1.1</v>
      </c>
      <c r="T45" s="316" t="s">
        <v>70</v>
      </c>
      <c r="U45" s="318"/>
      <c r="V45" s="237"/>
      <c r="W45" s="238"/>
      <c r="X45" s="238"/>
      <c r="Y45" s="238"/>
      <c r="Z45" s="238"/>
      <c r="AA45" s="238"/>
      <c r="AB45" s="239"/>
      <c r="AC45" s="237" t="s">
        <v>127</v>
      </c>
      <c r="AD45" s="238"/>
      <c r="AE45" s="238"/>
      <c r="AF45" s="238"/>
      <c r="AG45" s="238"/>
      <c r="AH45" s="238"/>
      <c r="AI45" s="238"/>
      <c r="AJ45" s="237"/>
      <c r="AK45" s="238"/>
      <c r="AL45" s="238"/>
      <c r="AM45" s="238"/>
      <c r="AN45" s="238"/>
      <c r="AO45" s="238"/>
      <c r="AP45" s="239"/>
      <c r="AQ45" s="237"/>
      <c r="AR45" s="238"/>
      <c r="AS45" s="238"/>
      <c r="AT45" s="238"/>
      <c r="AU45" s="238"/>
      <c r="AV45" s="238"/>
      <c r="AW45" s="239"/>
      <c r="AX45" s="237"/>
      <c r="AY45" s="238"/>
      <c r="AZ45" s="238"/>
      <c r="BA45" s="238"/>
      <c r="BB45" s="238"/>
      <c r="BC45" s="238"/>
      <c r="BD45" s="239"/>
      <c r="BE45" s="237"/>
      <c r="BF45" s="238"/>
      <c r="BG45" s="238"/>
      <c r="BH45" s="238"/>
      <c r="BI45" s="238"/>
      <c r="BJ45" s="238"/>
      <c r="BK45" s="239"/>
      <c r="BL45" s="237"/>
      <c r="BM45" s="238"/>
      <c r="BN45" s="238"/>
      <c r="BO45" s="238"/>
      <c r="BP45" s="238"/>
      <c r="BQ45" s="238"/>
      <c r="BR45" s="239"/>
      <c r="BS45" s="237"/>
      <c r="BT45" s="238"/>
      <c r="BU45" s="238"/>
      <c r="BV45" s="238"/>
      <c r="BW45" s="238"/>
      <c r="BX45" s="238"/>
      <c r="BY45" s="239"/>
      <c r="BZ45" s="237"/>
      <c r="CA45" s="238"/>
      <c r="CB45" s="238"/>
      <c r="CC45" s="238"/>
      <c r="CD45" s="238"/>
      <c r="CE45" s="238"/>
      <c r="CF45" s="239"/>
      <c r="CG45" s="237"/>
      <c r="CH45" s="238"/>
      <c r="CI45" s="238"/>
      <c r="CJ45" s="238"/>
      <c r="CK45" s="238"/>
      <c r="CL45" s="238"/>
      <c r="CM45" s="239"/>
      <c r="CN45" s="237"/>
      <c r="CO45" s="238"/>
      <c r="CP45" s="238"/>
      <c r="CQ45" s="238"/>
      <c r="CR45" s="238"/>
      <c r="CS45" s="238"/>
      <c r="CT45" s="239"/>
      <c r="CU45" s="239"/>
      <c r="CW45" s="308"/>
      <c r="CX45" s="308" t="str">
        <f t="shared" si="1"/>
        <v>Группа потребителей</v>
      </c>
      <c r="CY45" s="308"/>
      <c r="CZ45" s="308"/>
    </row>
    <row r="46" spans="1:104" ht="24" customHeight="1">
      <c r="A46" s="366" t="s">
        <v>39</v>
      </c>
      <c r="B46" s="366" t="s">
        <v>111</v>
      </c>
      <c r="C46" s="366" t="s">
        <v>112</v>
      </c>
      <c r="D46" s="366" t="s">
        <v>113</v>
      </c>
      <c r="E46" s="381"/>
      <c r="F46" s="381"/>
      <c r="G46" s="381"/>
      <c r="H46" s="381"/>
      <c r="I46" s="384"/>
      <c r="J46" s="384"/>
      <c r="K46" s="383" t="str">
        <f>J45&amp;".1"</f>
        <v>1.1.1.1.1.1</v>
      </c>
      <c r="L46" s="367"/>
      <c r="P46" s="236"/>
      <c r="Q46" s="236"/>
      <c r="R46" s="333">
        <v>1</v>
      </c>
      <c r="S46" s="349" t="str">
        <f>$K46</f>
        <v>1.1.1.1.1.1</v>
      </c>
      <c r="T46" s="371" t="s">
        <v>124</v>
      </c>
      <c r="U46" s="318"/>
      <c r="V46" s="339"/>
      <c r="W46" s="339"/>
      <c r="X46" s="357"/>
      <c r="Y46" s="385"/>
      <c r="Z46" s="386" t="s">
        <v>71</v>
      </c>
      <c r="AA46" s="240"/>
      <c r="AB46" s="386" t="s">
        <v>71</v>
      </c>
      <c r="AC46" s="339">
        <v>21.93</v>
      </c>
      <c r="AD46" s="339"/>
      <c r="AE46" s="357"/>
      <c r="AF46" s="385">
        <v>45658.420381944445</v>
      </c>
      <c r="AG46" s="386" t="s">
        <v>71</v>
      </c>
      <c r="AH46" s="240">
        <v>45838.420520833337</v>
      </c>
      <c r="AI46" s="386" t="s">
        <v>71</v>
      </c>
      <c r="AJ46" s="339">
        <v>25.22</v>
      </c>
      <c r="AK46" s="339"/>
      <c r="AL46" s="357"/>
      <c r="AM46" s="385">
        <v>45839.421215277776</v>
      </c>
      <c r="AN46" s="386" t="s">
        <v>71</v>
      </c>
      <c r="AO46" s="240">
        <v>46022.421377314815</v>
      </c>
      <c r="AP46" s="386" t="s">
        <v>71</v>
      </c>
      <c r="AQ46" s="339">
        <v>25.22</v>
      </c>
      <c r="AR46" s="339"/>
      <c r="AS46" s="357"/>
      <c r="AT46" s="385">
        <v>46023.421793981484</v>
      </c>
      <c r="AU46" s="386" t="s">
        <v>71</v>
      </c>
      <c r="AV46" s="240">
        <v>46203.421979166669</v>
      </c>
      <c r="AW46" s="386" t="s">
        <v>71</v>
      </c>
      <c r="AX46" s="339">
        <v>30.26</v>
      </c>
      <c r="AY46" s="339"/>
      <c r="AZ46" s="357"/>
      <c r="BA46" s="385">
        <v>46204.422326388885</v>
      </c>
      <c r="BB46" s="386" t="s">
        <v>71</v>
      </c>
      <c r="BC46" s="240">
        <v>46387.422465277778</v>
      </c>
      <c r="BD46" s="386" t="s">
        <v>71</v>
      </c>
      <c r="BE46" s="339">
        <v>30.26</v>
      </c>
      <c r="BF46" s="339"/>
      <c r="BG46" s="357"/>
      <c r="BH46" s="385">
        <v>46388.424884259257</v>
      </c>
      <c r="BI46" s="386" t="s">
        <v>71</v>
      </c>
      <c r="BJ46" s="240">
        <v>46568.424988425926</v>
      </c>
      <c r="BK46" s="386" t="s">
        <v>71</v>
      </c>
      <c r="BL46" s="339">
        <v>36.32</v>
      </c>
      <c r="BM46" s="339"/>
      <c r="BN46" s="357"/>
      <c r="BO46" s="385">
        <v>46569.425486111111</v>
      </c>
      <c r="BP46" s="386" t="s">
        <v>71</v>
      </c>
      <c r="BQ46" s="240">
        <v>46752.42564814815</v>
      </c>
      <c r="BR46" s="386" t="s">
        <v>71</v>
      </c>
      <c r="BS46" s="339">
        <v>36.32</v>
      </c>
      <c r="BT46" s="339"/>
      <c r="BU46" s="357"/>
      <c r="BV46" s="385">
        <v>46753.426099537035</v>
      </c>
      <c r="BW46" s="386" t="s">
        <v>71</v>
      </c>
      <c r="BX46" s="240">
        <v>46934.426238425927</v>
      </c>
      <c r="BY46" s="386" t="s">
        <v>71</v>
      </c>
      <c r="BZ46" s="339">
        <v>43.58</v>
      </c>
      <c r="CA46" s="339"/>
      <c r="CB46" s="357"/>
      <c r="CC46" s="385">
        <v>46935.429710648146</v>
      </c>
      <c r="CD46" s="386" t="s">
        <v>71</v>
      </c>
      <c r="CE46" s="240">
        <v>47118.429826388892</v>
      </c>
      <c r="CF46" s="386" t="s">
        <v>71</v>
      </c>
      <c r="CG46" s="339">
        <v>43.58</v>
      </c>
      <c r="CH46" s="339"/>
      <c r="CI46" s="357"/>
      <c r="CJ46" s="385">
        <v>47119.430162037039</v>
      </c>
      <c r="CK46" s="386" t="s">
        <v>71</v>
      </c>
      <c r="CL46" s="240">
        <v>47299.430277777778</v>
      </c>
      <c r="CM46" s="386" t="s">
        <v>71</v>
      </c>
      <c r="CN46" s="339">
        <v>50.19</v>
      </c>
      <c r="CO46" s="339"/>
      <c r="CP46" s="357"/>
      <c r="CQ46" s="385">
        <v>47300.430648148147</v>
      </c>
      <c r="CR46" s="386" t="s">
        <v>71</v>
      </c>
      <c r="CS46" s="240">
        <v>47483.430821759262</v>
      </c>
      <c r="CT46" s="386" t="s">
        <v>71</v>
      </c>
      <c r="CU46" s="372"/>
      <c r="CV46" s="307" t="e">
        <f ca="1">STRCHECKDATE(V47:CU47)</f>
        <v>#NAME?</v>
      </c>
      <c r="CW46" s="308"/>
      <c r="CX46" s="308" t="str">
        <f t="shared" si="1"/>
        <v>Тариф на питьевую воду (питьевое водоснабжение)</v>
      </c>
      <c r="CY46" s="308"/>
      <c r="CZ46" s="308"/>
    </row>
    <row r="47" spans="1:104" ht="0" hidden="1" customHeight="1">
      <c r="A47" s="366" t="s">
        <v>39</v>
      </c>
      <c r="B47" s="366" t="s">
        <v>111</v>
      </c>
      <c r="C47" s="366" t="s">
        <v>112</v>
      </c>
      <c r="D47" s="366" t="s">
        <v>113</v>
      </c>
      <c r="E47" s="381"/>
      <c r="F47" s="381"/>
      <c r="G47" s="381"/>
      <c r="H47" s="381"/>
      <c r="I47" s="384"/>
      <c r="J47" s="384"/>
      <c r="K47" s="383"/>
      <c r="L47" s="367"/>
      <c r="P47" s="236"/>
      <c r="Q47" s="236"/>
      <c r="R47" s="333"/>
      <c r="S47" s="305"/>
      <c r="T47" s="318"/>
      <c r="U47" s="318"/>
      <c r="V47" s="324"/>
      <c r="W47" s="324"/>
      <c r="X47" s="325" t="str">
        <f>Y46&amp;"-"&amp;AA46</f>
        <v>-</v>
      </c>
      <c r="Y47" s="387"/>
      <c r="Z47" s="386"/>
      <c r="AA47" s="388"/>
      <c r="AB47" s="386"/>
      <c r="AC47" s="324"/>
      <c r="AD47" s="324"/>
      <c r="AE47" s="325" t="str">
        <f>AF46&amp;"-"&amp;AH46</f>
        <v>45658,4203819444-45838,4205208333</v>
      </c>
      <c r="AF47" s="387"/>
      <c r="AG47" s="386"/>
      <c r="AH47" s="388"/>
      <c r="AI47" s="386"/>
      <c r="AJ47" s="324"/>
      <c r="AK47" s="324"/>
      <c r="AL47" s="325" t="str">
        <f>AM46&amp;"-"&amp;AO46</f>
        <v>45839,4212152778-46022,4213773148</v>
      </c>
      <c r="AM47" s="387"/>
      <c r="AN47" s="386"/>
      <c r="AO47" s="388"/>
      <c r="AP47" s="386"/>
      <c r="AQ47" s="324"/>
      <c r="AR47" s="324"/>
      <c r="AS47" s="325" t="str">
        <f>AT46&amp;"-"&amp;AV46</f>
        <v>46023,4217939815-46203,4219791667</v>
      </c>
      <c r="AT47" s="387"/>
      <c r="AU47" s="386"/>
      <c r="AV47" s="388"/>
      <c r="AW47" s="386"/>
      <c r="AX47" s="324"/>
      <c r="AY47" s="324"/>
      <c r="AZ47" s="325" t="str">
        <f>BA46&amp;"-"&amp;BC46</f>
        <v>46204,4223263889-46387,4224652778</v>
      </c>
      <c r="BA47" s="387"/>
      <c r="BB47" s="386"/>
      <c r="BC47" s="388"/>
      <c r="BD47" s="386"/>
      <c r="BE47" s="324"/>
      <c r="BF47" s="324"/>
      <c r="BG47" s="325" t="str">
        <f>BH46&amp;"-"&amp;BJ46</f>
        <v>46388,4248842593-46568,4249884259</v>
      </c>
      <c r="BH47" s="387"/>
      <c r="BI47" s="386"/>
      <c r="BJ47" s="388"/>
      <c r="BK47" s="386"/>
      <c r="BL47" s="324"/>
      <c r="BM47" s="324"/>
      <c r="BN47" s="325" t="str">
        <f>BO46&amp;"-"&amp;BQ46</f>
        <v>46569,4254861111-46752,4256481481</v>
      </c>
      <c r="BO47" s="387"/>
      <c r="BP47" s="386"/>
      <c r="BQ47" s="388"/>
      <c r="BR47" s="386"/>
      <c r="BS47" s="324"/>
      <c r="BT47" s="324"/>
      <c r="BU47" s="325" t="str">
        <f>BV46&amp;"-"&amp;BX46</f>
        <v>46753,426099537-46934,4262384259</v>
      </c>
      <c r="BV47" s="387"/>
      <c r="BW47" s="386"/>
      <c r="BX47" s="388"/>
      <c r="BY47" s="386"/>
      <c r="BZ47" s="324"/>
      <c r="CA47" s="324"/>
      <c r="CB47" s="325" t="str">
        <f>CC46&amp;"-"&amp;CE46</f>
        <v>46935,4297106481-47118,4298263889</v>
      </c>
      <c r="CC47" s="387"/>
      <c r="CD47" s="386"/>
      <c r="CE47" s="388"/>
      <c r="CF47" s="386"/>
      <c r="CG47" s="324"/>
      <c r="CH47" s="324"/>
      <c r="CI47" s="325" t="str">
        <f>CJ46&amp;"-"&amp;CL46</f>
        <v>47119,430162037-47299,4302777778</v>
      </c>
      <c r="CJ47" s="387"/>
      <c r="CK47" s="386"/>
      <c r="CL47" s="388"/>
      <c r="CM47" s="386"/>
      <c r="CN47" s="324"/>
      <c r="CO47" s="324"/>
      <c r="CP47" s="325" t="str">
        <f>CQ46&amp;"-"&amp;CS46</f>
        <v>47300,4306481481-47483,4308217593</v>
      </c>
      <c r="CQ47" s="387"/>
      <c r="CR47" s="386"/>
      <c r="CS47" s="388"/>
      <c r="CT47" s="386"/>
      <c r="CU47" s="345"/>
      <c r="CW47" s="308"/>
      <c r="CX47" s="308" t="str">
        <f t="shared" si="1"/>
        <v/>
      </c>
      <c r="CY47" s="308"/>
      <c r="CZ47" s="308"/>
    </row>
    <row r="48" spans="1:104" ht="21" customHeight="1">
      <c r="A48" s="366" t="s">
        <v>39</v>
      </c>
      <c r="B48" s="366" t="s">
        <v>111</v>
      </c>
      <c r="C48" s="366" t="s">
        <v>112</v>
      </c>
      <c r="D48" s="366" t="s">
        <v>113</v>
      </c>
      <c r="E48" s="381"/>
      <c r="F48" s="381"/>
      <c r="G48" s="381"/>
      <c r="H48" s="381"/>
      <c r="I48" s="384"/>
      <c r="J48" s="383"/>
      <c r="K48" s="366"/>
      <c r="L48" s="367"/>
      <c r="P48" s="236"/>
      <c r="Q48" s="236"/>
      <c r="R48" s="332"/>
      <c r="S48" s="360"/>
      <c r="T48" s="317" t="s">
        <v>72</v>
      </c>
      <c r="U48" s="336"/>
      <c r="V48" s="336"/>
      <c r="W48" s="336"/>
      <c r="X48" s="336"/>
      <c r="Y48" s="336"/>
      <c r="Z48" s="336"/>
      <c r="AA48" s="336"/>
      <c r="AB48" s="336"/>
      <c r="AC48" s="336"/>
      <c r="AD48" s="336"/>
      <c r="AE48" s="336"/>
      <c r="AF48" s="336"/>
      <c r="AG48" s="336"/>
      <c r="AH48" s="336"/>
      <c r="AI48" s="336"/>
      <c r="AJ48" s="336"/>
      <c r="AK48" s="336"/>
      <c r="AL48" s="336"/>
      <c r="AM48" s="336"/>
      <c r="AN48" s="336"/>
      <c r="AO48" s="336"/>
      <c r="AP48" s="336"/>
      <c r="AQ48" s="336"/>
      <c r="AR48" s="336"/>
      <c r="AS48" s="336"/>
      <c r="AT48" s="336"/>
      <c r="AU48" s="336"/>
      <c r="AV48" s="336"/>
      <c r="AW48" s="336"/>
      <c r="AX48" s="336"/>
      <c r="AY48" s="336"/>
      <c r="AZ48" s="336"/>
      <c r="BA48" s="336"/>
      <c r="BB48" s="336"/>
      <c r="BC48" s="336"/>
      <c r="BD48" s="336"/>
      <c r="BE48" s="336"/>
      <c r="BF48" s="336"/>
      <c r="BG48" s="336"/>
      <c r="BH48" s="336"/>
      <c r="BI48" s="336"/>
      <c r="BJ48" s="336"/>
      <c r="BK48" s="336"/>
      <c r="BL48" s="336"/>
      <c r="BM48" s="336"/>
      <c r="BN48" s="336"/>
      <c r="BO48" s="336"/>
      <c r="BP48" s="336"/>
      <c r="BQ48" s="336"/>
      <c r="BR48" s="336"/>
      <c r="BS48" s="336"/>
      <c r="BT48" s="336"/>
      <c r="BU48" s="336"/>
      <c r="BV48" s="336"/>
      <c r="BW48" s="336"/>
      <c r="BX48" s="336"/>
      <c r="BY48" s="336"/>
      <c r="BZ48" s="336"/>
      <c r="CA48" s="336"/>
      <c r="CB48" s="336"/>
      <c r="CC48" s="336"/>
      <c r="CD48" s="336"/>
      <c r="CE48" s="336"/>
      <c r="CF48" s="336"/>
      <c r="CG48" s="336"/>
      <c r="CH48" s="336"/>
      <c r="CI48" s="336"/>
      <c r="CJ48" s="336"/>
      <c r="CK48" s="336"/>
      <c r="CL48" s="336"/>
      <c r="CM48" s="336"/>
      <c r="CN48" s="336"/>
      <c r="CO48" s="336"/>
      <c r="CP48" s="336"/>
      <c r="CQ48" s="336"/>
      <c r="CR48" s="336"/>
      <c r="CS48" s="336"/>
      <c r="CT48" s="336"/>
      <c r="CU48" s="336"/>
      <c r="CW48" s="308"/>
      <c r="CX48" s="308" t="str">
        <f t="shared" si="1"/>
        <v>Добавить значение признака дифференциации</v>
      </c>
      <c r="CY48" s="308"/>
      <c r="CZ48" s="308"/>
    </row>
    <row r="49" spans="1:104" ht="21.95" customHeight="1">
      <c r="A49" s="366" t="s">
        <v>39</v>
      </c>
      <c r="B49" s="366" t="s">
        <v>111</v>
      </c>
      <c r="C49" s="366" t="s">
        <v>112</v>
      </c>
      <c r="D49" s="366" t="s">
        <v>113</v>
      </c>
      <c r="E49" s="381"/>
      <c r="F49" s="381"/>
      <c r="G49" s="381"/>
      <c r="H49" s="381"/>
      <c r="I49" s="383"/>
      <c r="J49" s="366"/>
      <c r="K49" s="366"/>
      <c r="L49" s="367"/>
      <c r="P49" s="236"/>
      <c r="Q49" s="313"/>
      <c r="R49" s="332"/>
      <c r="S49" s="360"/>
      <c r="T49" s="334" t="s">
        <v>73</v>
      </c>
      <c r="U49" s="336"/>
      <c r="V49" s="336"/>
      <c r="W49" s="336"/>
      <c r="X49" s="336"/>
      <c r="Y49" s="336"/>
      <c r="Z49" s="336"/>
      <c r="AA49" s="336"/>
      <c r="AB49" s="335"/>
      <c r="AC49" s="336"/>
      <c r="AD49" s="336"/>
      <c r="AE49" s="336"/>
      <c r="AF49" s="336"/>
      <c r="AG49" s="336"/>
      <c r="AH49" s="336"/>
      <c r="AI49" s="335"/>
      <c r="AJ49" s="336"/>
      <c r="AK49" s="336"/>
      <c r="AL49" s="336"/>
      <c r="AM49" s="336"/>
      <c r="AN49" s="336"/>
      <c r="AO49" s="336"/>
      <c r="AP49" s="335"/>
      <c r="AQ49" s="336"/>
      <c r="AR49" s="336"/>
      <c r="AS49" s="336"/>
      <c r="AT49" s="336"/>
      <c r="AU49" s="336"/>
      <c r="AV49" s="336"/>
      <c r="AW49" s="335"/>
      <c r="AX49" s="336"/>
      <c r="AY49" s="336"/>
      <c r="AZ49" s="336"/>
      <c r="BA49" s="336"/>
      <c r="BB49" s="336"/>
      <c r="BC49" s="336"/>
      <c r="BD49" s="335"/>
      <c r="BE49" s="336"/>
      <c r="BF49" s="336"/>
      <c r="BG49" s="336"/>
      <c r="BH49" s="336"/>
      <c r="BI49" s="336"/>
      <c r="BJ49" s="336"/>
      <c r="BK49" s="335"/>
      <c r="BL49" s="336"/>
      <c r="BM49" s="336"/>
      <c r="BN49" s="336"/>
      <c r="BO49" s="336"/>
      <c r="BP49" s="336"/>
      <c r="BQ49" s="336"/>
      <c r="BR49" s="335"/>
      <c r="BS49" s="336"/>
      <c r="BT49" s="336"/>
      <c r="BU49" s="336"/>
      <c r="BV49" s="336"/>
      <c r="BW49" s="336"/>
      <c r="BX49" s="336"/>
      <c r="BY49" s="335"/>
      <c r="BZ49" s="336"/>
      <c r="CA49" s="336"/>
      <c r="CB49" s="336"/>
      <c r="CC49" s="336"/>
      <c r="CD49" s="336"/>
      <c r="CE49" s="336"/>
      <c r="CF49" s="335"/>
      <c r="CG49" s="336"/>
      <c r="CH49" s="336"/>
      <c r="CI49" s="336"/>
      <c r="CJ49" s="336"/>
      <c r="CK49" s="336"/>
      <c r="CL49" s="336"/>
      <c r="CM49" s="335"/>
      <c r="CN49" s="336"/>
      <c r="CO49" s="336"/>
      <c r="CP49" s="336"/>
      <c r="CQ49" s="336"/>
      <c r="CR49" s="336"/>
      <c r="CS49" s="336"/>
      <c r="CT49" s="335"/>
      <c r="CU49" s="336"/>
      <c r="CW49" s="308"/>
      <c r="CX49" s="308" t="str">
        <f t="shared" si="1"/>
        <v>Добавить группу потребителей</v>
      </c>
      <c r="CY49" s="308"/>
      <c r="CZ49" s="308"/>
    </row>
    <row r="50" spans="1:104" ht="21.95" customHeight="1">
      <c r="A50" s="366" t="s">
        <v>39</v>
      </c>
      <c r="B50" s="366" t="s">
        <v>111</v>
      </c>
      <c r="C50" s="366" t="s">
        <v>112</v>
      </c>
      <c r="D50" s="366" t="s">
        <v>113</v>
      </c>
      <c r="E50" s="381"/>
      <c r="F50" s="381"/>
      <c r="G50" s="381"/>
      <c r="H50" s="382"/>
      <c r="I50" s="366"/>
      <c r="J50" s="366"/>
      <c r="K50" s="366"/>
      <c r="L50" s="367"/>
      <c r="M50" s="346"/>
      <c r="N50" s="346"/>
      <c r="O50" s="304"/>
      <c r="P50" s="299"/>
      <c r="Q50" s="337"/>
      <c r="R50" s="331"/>
      <c r="S50" s="360"/>
      <c r="T50" s="312" t="s">
        <v>74</v>
      </c>
      <c r="U50" s="336"/>
      <c r="V50" s="336"/>
      <c r="W50" s="336"/>
      <c r="X50" s="336"/>
      <c r="Y50" s="336"/>
      <c r="Z50" s="336"/>
      <c r="AA50" s="336"/>
      <c r="AB50" s="335"/>
      <c r="AC50" s="336"/>
      <c r="AD50" s="336"/>
      <c r="AE50" s="336"/>
      <c r="AF50" s="336"/>
      <c r="AG50" s="336"/>
      <c r="AH50" s="336"/>
      <c r="AI50" s="335"/>
      <c r="AJ50" s="336"/>
      <c r="AK50" s="336"/>
      <c r="AL50" s="336"/>
      <c r="AM50" s="336"/>
      <c r="AN50" s="336"/>
      <c r="AO50" s="336"/>
      <c r="AP50" s="335"/>
      <c r="AQ50" s="336"/>
      <c r="AR50" s="336"/>
      <c r="AS50" s="336"/>
      <c r="AT50" s="336"/>
      <c r="AU50" s="336"/>
      <c r="AV50" s="336"/>
      <c r="AW50" s="335"/>
      <c r="AX50" s="336"/>
      <c r="AY50" s="336"/>
      <c r="AZ50" s="336"/>
      <c r="BA50" s="336"/>
      <c r="BB50" s="336"/>
      <c r="BC50" s="336"/>
      <c r="BD50" s="335"/>
      <c r="BE50" s="336"/>
      <c r="BF50" s="336"/>
      <c r="BG50" s="336"/>
      <c r="BH50" s="336"/>
      <c r="BI50" s="336"/>
      <c r="BJ50" s="336"/>
      <c r="BK50" s="335"/>
      <c r="BL50" s="336"/>
      <c r="BM50" s="336"/>
      <c r="BN50" s="336"/>
      <c r="BO50" s="336"/>
      <c r="BP50" s="336"/>
      <c r="BQ50" s="336"/>
      <c r="BR50" s="335"/>
      <c r="BS50" s="336"/>
      <c r="BT50" s="336"/>
      <c r="BU50" s="336"/>
      <c r="BV50" s="336"/>
      <c r="BW50" s="336"/>
      <c r="BX50" s="336"/>
      <c r="BY50" s="335"/>
      <c r="BZ50" s="336"/>
      <c r="CA50" s="336"/>
      <c r="CB50" s="336"/>
      <c r="CC50" s="336"/>
      <c r="CD50" s="336"/>
      <c r="CE50" s="336"/>
      <c r="CF50" s="335"/>
      <c r="CG50" s="336"/>
      <c r="CH50" s="336"/>
      <c r="CI50" s="336"/>
      <c r="CJ50" s="336"/>
      <c r="CK50" s="336"/>
      <c r="CL50" s="336"/>
      <c r="CM50" s="335"/>
      <c r="CN50" s="336"/>
      <c r="CO50" s="336"/>
      <c r="CP50" s="336"/>
      <c r="CQ50" s="336"/>
      <c r="CR50" s="336"/>
      <c r="CS50" s="336"/>
      <c r="CT50" s="335"/>
      <c r="CU50" s="336"/>
      <c r="CW50" s="308"/>
      <c r="CX50" s="308" t="str">
        <f t="shared" si="1"/>
        <v>Добавить наименование признака дифференциации</v>
      </c>
      <c r="CY50" s="308"/>
      <c r="CZ50" s="308"/>
    </row>
    <row r="51" spans="1:104" s="307" customFormat="1" ht="0" hidden="1" customHeight="1">
      <c r="A51" s="314" t="s">
        <v>39</v>
      </c>
      <c r="B51" s="314" t="s">
        <v>111</v>
      </c>
      <c r="C51" s="314"/>
      <c r="D51" s="314"/>
      <c r="E51" s="381"/>
      <c r="F51" s="382"/>
      <c r="G51" s="314"/>
      <c r="H51" s="314"/>
      <c r="I51" s="314"/>
      <c r="J51" s="314"/>
      <c r="K51" s="314"/>
      <c r="L51" s="343"/>
      <c r="M51" s="362"/>
      <c r="N51" s="362"/>
      <c r="P51" s="311"/>
      <c r="Q51" s="361"/>
      <c r="R51" s="311"/>
      <c r="S51" s="363"/>
      <c r="T51" s="364" t="s">
        <v>75</v>
      </c>
      <c r="U51" s="340"/>
      <c r="V51" s="340"/>
      <c r="W51" s="340"/>
      <c r="X51" s="340"/>
      <c r="Y51" s="340"/>
      <c r="Z51" s="340"/>
      <c r="AA51" s="340"/>
      <c r="AB51" s="340"/>
      <c r="AC51" s="340"/>
      <c r="AD51" s="340"/>
      <c r="AE51" s="340"/>
      <c r="AF51" s="340"/>
      <c r="AG51" s="340"/>
      <c r="AH51" s="340"/>
      <c r="AI51" s="340"/>
      <c r="AJ51" s="340"/>
      <c r="AK51" s="340"/>
      <c r="AL51" s="340"/>
      <c r="AM51" s="340"/>
      <c r="AN51" s="340"/>
      <c r="AO51" s="340"/>
      <c r="AP51" s="340"/>
      <c r="AQ51" s="340"/>
      <c r="AR51" s="340"/>
      <c r="AS51" s="340"/>
      <c r="AT51" s="340"/>
      <c r="AU51" s="340"/>
      <c r="AV51" s="340"/>
      <c r="AW51" s="340"/>
      <c r="AX51" s="340"/>
      <c r="AY51" s="340"/>
      <c r="AZ51" s="340"/>
      <c r="BA51" s="340"/>
      <c r="BB51" s="340"/>
      <c r="BC51" s="340"/>
      <c r="BD51" s="340"/>
      <c r="BE51" s="340"/>
      <c r="BF51" s="340"/>
      <c r="BG51" s="340"/>
      <c r="BH51" s="340"/>
      <c r="BI51" s="340"/>
      <c r="BJ51" s="340"/>
      <c r="BK51" s="340"/>
      <c r="BL51" s="340"/>
      <c r="BM51" s="340"/>
      <c r="BN51" s="340"/>
      <c r="BO51" s="340"/>
      <c r="BP51" s="340"/>
      <c r="BQ51" s="340"/>
      <c r="BR51" s="340"/>
      <c r="BS51" s="340"/>
      <c r="BT51" s="340"/>
      <c r="BU51" s="340"/>
      <c r="BV51" s="340"/>
      <c r="BW51" s="340"/>
      <c r="BX51" s="340"/>
      <c r="BY51" s="340"/>
      <c r="BZ51" s="340"/>
      <c r="CA51" s="340"/>
      <c r="CB51" s="340"/>
      <c r="CC51" s="340"/>
      <c r="CD51" s="340"/>
      <c r="CE51" s="340"/>
      <c r="CF51" s="340"/>
      <c r="CG51" s="340"/>
      <c r="CH51" s="340"/>
      <c r="CI51" s="340"/>
      <c r="CJ51" s="340"/>
      <c r="CK51" s="340"/>
      <c r="CL51" s="340"/>
      <c r="CM51" s="340"/>
      <c r="CN51" s="340"/>
      <c r="CO51" s="340"/>
      <c r="CP51" s="340"/>
      <c r="CQ51" s="340"/>
      <c r="CR51" s="340"/>
      <c r="CS51" s="340"/>
      <c r="CT51" s="340"/>
      <c r="CU51" s="340"/>
      <c r="CW51" s="308"/>
      <c r="CX51" s="308" t="str">
        <f t="shared" si="1"/>
        <v>Добавить централизованную систему для дифференциации</v>
      </c>
      <c r="CY51" s="308"/>
      <c r="CZ51" s="308"/>
    </row>
    <row r="52" spans="1:104" s="307" customFormat="1" ht="0" hidden="1" customHeight="1">
      <c r="A52" s="314" t="s">
        <v>39</v>
      </c>
      <c r="B52" s="314"/>
      <c r="C52" s="314"/>
      <c r="D52" s="314"/>
      <c r="E52" s="382"/>
      <c r="F52" s="314"/>
      <c r="G52" s="314"/>
      <c r="H52" s="314"/>
      <c r="I52" s="314"/>
      <c r="J52" s="314"/>
      <c r="K52" s="314"/>
      <c r="L52" s="343"/>
      <c r="M52" s="362"/>
      <c r="N52" s="362"/>
      <c r="P52" s="311"/>
      <c r="Q52" s="361"/>
      <c r="R52" s="311"/>
      <c r="S52" s="363"/>
      <c r="T52" s="364" t="s">
        <v>76</v>
      </c>
      <c r="U52" s="340"/>
      <c r="V52" s="340"/>
      <c r="W52" s="340"/>
      <c r="X52" s="340"/>
      <c r="Y52" s="340"/>
      <c r="Z52" s="340"/>
      <c r="AA52" s="340"/>
      <c r="AB52" s="340"/>
      <c r="AC52" s="340"/>
      <c r="AD52" s="340"/>
      <c r="AE52" s="340"/>
      <c r="AF52" s="340"/>
      <c r="AG52" s="340"/>
      <c r="AH52" s="340"/>
      <c r="AI52" s="340"/>
      <c r="AJ52" s="340"/>
      <c r="AK52" s="340"/>
      <c r="AL52" s="340"/>
      <c r="AM52" s="340"/>
      <c r="AN52" s="340"/>
      <c r="AO52" s="340"/>
      <c r="AP52" s="340"/>
      <c r="AQ52" s="340"/>
      <c r="AR52" s="340"/>
      <c r="AS52" s="340"/>
      <c r="AT52" s="340"/>
      <c r="AU52" s="340"/>
      <c r="AV52" s="340"/>
      <c r="AW52" s="340"/>
      <c r="AX52" s="340"/>
      <c r="AY52" s="340"/>
      <c r="AZ52" s="340"/>
      <c r="BA52" s="340"/>
      <c r="BB52" s="340"/>
      <c r="BC52" s="340"/>
      <c r="BD52" s="340"/>
      <c r="BE52" s="340"/>
      <c r="BF52" s="340"/>
      <c r="BG52" s="340"/>
      <c r="BH52" s="340"/>
      <c r="BI52" s="340"/>
      <c r="BJ52" s="340"/>
      <c r="BK52" s="340"/>
      <c r="BL52" s="340"/>
      <c r="BM52" s="340"/>
      <c r="BN52" s="340"/>
      <c r="BO52" s="340"/>
      <c r="BP52" s="340"/>
      <c r="BQ52" s="340"/>
      <c r="BR52" s="340"/>
      <c r="BS52" s="340"/>
      <c r="BT52" s="340"/>
      <c r="BU52" s="340"/>
      <c r="BV52" s="340"/>
      <c r="BW52" s="340"/>
      <c r="BX52" s="340"/>
      <c r="BY52" s="340"/>
      <c r="BZ52" s="340"/>
      <c r="CA52" s="340"/>
      <c r="CB52" s="340"/>
      <c r="CC52" s="340"/>
      <c r="CD52" s="340"/>
      <c r="CE52" s="340"/>
      <c r="CF52" s="340"/>
      <c r="CG52" s="340"/>
      <c r="CH52" s="340"/>
      <c r="CI52" s="340"/>
      <c r="CJ52" s="340"/>
      <c r="CK52" s="340"/>
      <c r="CL52" s="340"/>
      <c r="CM52" s="340"/>
      <c r="CN52" s="340"/>
      <c r="CO52" s="340"/>
      <c r="CP52" s="340"/>
      <c r="CQ52" s="340"/>
      <c r="CR52" s="340"/>
      <c r="CS52" s="340"/>
      <c r="CT52" s="340"/>
      <c r="CU52" s="340"/>
      <c r="CW52" s="308"/>
      <c r="CX52" s="308" t="str">
        <f t="shared" si="1"/>
        <v>Добавить территорию для дифференциации</v>
      </c>
      <c r="CY52" s="308"/>
      <c r="CZ52" s="308"/>
    </row>
    <row r="53" spans="1:104" s="307" customFormat="1" ht="0" hidden="1" customHeight="1">
      <c r="A53" s="314"/>
      <c r="B53" s="314"/>
      <c r="C53" s="314"/>
      <c r="D53" s="314"/>
      <c r="E53" s="314"/>
      <c r="F53" s="314"/>
      <c r="G53" s="314"/>
      <c r="H53" s="314"/>
      <c r="I53" s="314"/>
      <c r="J53" s="314"/>
      <c r="K53" s="314"/>
      <c r="L53" s="343"/>
      <c r="M53" s="362"/>
      <c r="N53" s="362"/>
      <c r="P53" s="311"/>
      <c r="Q53" s="361"/>
      <c r="R53" s="311"/>
      <c r="S53" s="363"/>
      <c r="T53" s="364" t="s">
        <v>114</v>
      </c>
      <c r="U53" s="340"/>
      <c r="V53" s="340"/>
      <c r="W53" s="340"/>
      <c r="X53" s="340"/>
      <c r="Y53" s="340"/>
      <c r="Z53" s="340"/>
      <c r="AA53" s="340"/>
      <c r="AB53" s="340"/>
      <c r="AC53" s="340"/>
      <c r="AD53" s="340"/>
      <c r="AE53" s="340"/>
      <c r="AF53" s="340"/>
      <c r="AG53" s="340"/>
      <c r="AH53" s="340"/>
      <c r="AI53" s="340"/>
      <c r="AJ53" s="340"/>
      <c r="AK53" s="340"/>
      <c r="AL53" s="340"/>
      <c r="AM53" s="340"/>
      <c r="AN53" s="340"/>
      <c r="AO53" s="340"/>
      <c r="AP53" s="340"/>
      <c r="AQ53" s="340"/>
      <c r="AR53" s="340"/>
      <c r="AS53" s="340"/>
      <c r="AT53" s="340"/>
      <c r="AU53" s="340"/>
      <c r="AV53" s="340"/>
      <c r="AW53" s="340"/>
      <c r="AX53" s="340"/>
      <c r="AY53" s="340"/>
      <c r="AZ53" s="340"/>
      <c r="BA53" s="340"/>
      <c r="BB53" s="340"/>
      <c r="BC53" s="340"/>
      <c r="BD53" s="340"/>
      <c r="BE53" s="340"/>
      <c r="BF53" s="340"/>
      <c r="BG53" s="340"/>
      <c r="BH53" s="340"/>
      <c r="BI53" s="340"/>
      <c r="BJ53" s="340"/>
      <c r="BK53" s="340"/>
      <c r="BL53" s="340"/>
      <c r="BM53" s="340"/>
      <c r="BN53" s="340"/>
      <c r="BO53" s="340"/>
      <c r="BP53" s="340"/>
      <c r="BQ53" s="340"/>
      <c r="BR53" s="340"/>
      <c r="BS53" s="340"/>
      <c r="BT53" s="340"/>
      <c r="BU53" s="340"/>
      <c r="BV53" s="340"/>
      <c r="BW53" s="340"/>
      <c r="BX53" s="340"/>
      <c r="BY53" s="340"/>
      <c r="BZ53" s="340"/>
      <c r="CA53" s="340"/>
      <c r="CB53" s="340"/>
      <c r="CC53" s="340"/>
      <c r="CD53" s="340"/>
      <c r="CE53" s="340"/>
      <c r="CF53" s="340"/>
      <c r="CG53" s="340"/>
      <c r="CH53" s="340"/>
      <c r="CI53" s="340"/>
      <c r="CJ53" s="340"/>
      <c r="CK53" s="340"/>
      <c r="CL53" s="340"/>
      <c r="CM53" s="340"/>
      <c r="CN53" s="340"/>
      <c r="CO53" s="340"/>
      <c r="CP53" s="340"/>
      <c r="CQ53" s="340"/>
      <c r="CR53" s="340"/>
      <c r="CS53" s="340"/>
      <c r="CT53" s="340"/>
      <c r="CU53" s="340"/>
      <c r="CW53" s="308"/>
      <c r="CX53" s="308" t="str">
        <f t="shared" si="1"/>
        <v>Добавить наименование тарифа</v>
      </c>
      <c r="CY53" s="308"/>
      <c r="CZ53" s="308"/>
    </row>
    <row r="54" spans="1:104" ht="11.45" customHeight="1">
      <c r="M54" s="304"/>
      <c r="N54" s="304"/>
      <c r="O54" s="304"/>
      <c r="P54" s="295"/>
      <c r="Q54" s="295"/>
      <c r="R54" s="295"/>
      <c r="S54" s="295"/>
      <c r="AJ54" s="295"/>
      <c r="AK54" s="295"/>
      <c r="AL54" s="295"/>
      <c r="AM54" s="295"/>
      <c r="AN54" s="295"/>
      <c r="AO54" s="295"/>
      <c r="AP54" s="295"/>
      <c r="AQ54" s="295"/>
      <c r="AR54" s="295"/>
      <c r="AS54" s="295"/>
      <c r="AT54" s="295"/>
      <c r="AU54" s="295"/>
      <c r="AV54" s="295"/>
      <c r="AW54" s="295"/>
      <c r="AX54" s="295"/>
      <c r="AY54" s="295"/>
      <c r="AZ54" s="295"/>
      <c r="BA54" s="295"/>
      <c r="BB54" s="295"/>
      <c r="BC54" s="295"/>
      <c r="BD54" s="295"/>
      <c r="BE54" s="295"/>
      <c r="BF54" s="295"/>
      <c r="BG54" s="295"/>
      <c r="BH54" s="295"/>
      <c r="BI54" s="295"/>
      <c r="BJ54" s="295"/>
      <c r="BK54" s="295"/>
      <c r="BL54" s="295"/>
      <c r="BM54" s="295"/>
      <c r="BN54" s="295"/>
      <c r="BO54" s="295"/>
      <c r="BP54" s="295"/>
      <c r="BQ54" s="295"/>
      <c r="BR54" s="295"/>
      <c r="BS54" s="295"/>
      <c r="BT54" s="295"/>
      <c r="BU54" s="295"/>
      <c r="BV54" s="295"/>
      <c r="BW54" s="295"/>
      <c r="BX54" s="295"/>
      <c r="BY54" s="295"/>
      <c r="BZ54" s="295"/>
      <c r="CA54" s="295"/>
      <c r="CB54" s="295"/>
      <c r="CC54" s="295"/>
      <c r="CD54" s="295"/>
      <c r="CE54" s="295"/>
      <c r="CF54" s="295"/>
      <c r="CG54" s="295"/>
      <c r="CH54" s="295"/>
      <c r="CI54" s="295"/>
      <c r="CJ54" s="295"/>
      <c r="CK54" s="295"/>
      <c r="CL54" s="295"/>
      <c r="CM54" s="295"/>
      <c r="CN54" s="295"/>
      <c r="CO54" s="295"/>
      <c r="CP54" s="295"/>
      <c r="CQ54" s="295"/>
      <c r="CR54" s="295"/>
      <c r="CS54" s="295"/>
      <c r="CT54" s="295"/>
      <c r="CV54" s="295"/>
      <c r="CW54" s="295"/>
      <c r="CX54" s="295"/>
      <c r="CY54" s="295"/>
      <c r="CZ54" s="295"/>
    </row>
    <row r="55" spans="1:104" ht="14.65" customHeight="1">
      <c r="O55" s="304"/>
      <c r="S55" s="326"/>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1"/>
      <c r="AU55" s="191"/>
      <c r="AV55" s="191"/>
      <c r="AW55" s="191"/>
      <c r="AX55" s="191"/>
      <c r="AY55" s="191"/>
      <c r="AZ55" s="191"/>
      <c r="BA55" s="191"/>
      <c r="BB55" s="191"/>
      <c r="BC55" s="191"/>
      <c r="BD55" s="191"/>
      <c r="BE55" s="191"/>
      <c r="BF55" s="191"/>
      <c r="BG55" s="191"/>
      <c r="BH55" s="191"/>
      <c r="BI55" s="191"/>
      <c r="BJ55" s="191"/>
      <c r="BK55" s="191"/>
      <c r="BL55" s="191"/>
      <c r="BM55" s="191"/>
      <c r="BN55" s="191"/>
      <c r="BO55" s="191"/>
      <c r="BP55" s="191"/>
      <c r="BQ55" s="191"/>
      <c r="BR55" s="191"/>
      <c r="BS55" s="191"/>
      <c r="BT55" s="191"/>
      <c r="BU55" s="191"/>
      <c r="BV55" s="191"/>
      <c r="BW55" s="191"/>
      <c r="BX55" s="191"/>
      <c r="BY55" s="191"/>
      <c r="BZ55" s="191"/>
      <c r="CA55" s="191"/>
      <c r="CB55" s="191"/>
      <c r="CC55" s="191"/>
      <c r="CD55" s="191"/>
      <c r="CE55" s="191"/>
      <c r="CF55" s="191"/>
      <c r="CG55" s="191"/>
      <c r="CH55" s="191"/>
      <c r="CI55" s="191"/>
      <c r="CJ55" s="191"/>
      <c r="CK55" s="191"/>
      <c r="CL55" s="191"/>
      <c r="CM55" s="191"/>
      <c r="CN55" s="191"/>
      <c r="CO55" s="191"/>
      <c r="CP55" s="191"/>
      <c r="CQ55" s="191"/>
      <c r="CR55" s="191"/>
      <c r="CS55" s="191"/>
      <c r="CT55" s="191"/>
      <c r="CU55" s="191"/>
    </row>
    <row r="56" spans="1:104" ht="14.65" customHeight="1">
      <c r="O56" s="304"/>
      <c r="AJ56" s="295"/>
      <c r="AK56" s="295"/>
      <c r="AL56" s="295"/>
      <c r="AM56" s="295"/>
      <c r="AN56" s="295"/>
      <c r="AO56" s="295"/>
      <c r="AP56" s="295"/>
      <c r="AQ56" s="295"/>
      <c r="AR56" s="295"/>
      <c r="AS56" s="295"/>
      <c r="AT56" s="295"/>
      <c r="AU56" s="295"/>
      <c r="AV56" s="295"/>
      <c r="AW56" s="295"/>
      <c r="AX56" s="295"/>
      <c r="AY56" s="295"/>
      <c r="AZ56" s="295"/>
      <c r="BA56" s="295"/>
      <c r="BB56" s="295"/>
      <c r="BC56" s="295"/>
      <c r="BD56" s="295"/>
      <c r="BE56" s="295"/>
      <c r="BF56" s="295"/>
      <c r="BG56" s="295"/>
      <c r="BH56" s="295"/>
      <c r="BI56" s="295"/>
      <c r="BJ56" s="295"/>
      <c r="BK56" s="295"/>
      <c r="BL56" s="295"/>
      <c r="BM56" s="295"/>
      <c r="BN56" s="295"/>
      <c r="BO56" s="295"/>
      <c r="BP56" s="295"/>
      <c r="BQ56" s="295"/>
      <c r="BR56" s="295"/>
      <c r="BS56" s="295"/>
      <c r="BT56" s="295"/>
      <c r="BU56" s="295"/>
      <c r="BV56" s="295"/>
      <c r="BW56" s="295"/>
      <c r="BX56" s="295"/>
      <c r="BY56" s="295"/>
      <c r="BZ56" s="295"/>
      <c r="CA56" s="295"/>
      <c r="CB56" s="295"/>
      <c r="CC56" s="295"/>
      <c r="CD56" s="295"/>
      <c r="CE56" s="295"/>
      <c r="CF56" s="295"/>
      <c r="CG56" s="295"/>
      <c r="CH56" s="295"/>
      <c r="CI56" s="295"/>
      <c r="CJ56" s="295"/>
      <c r="CK56" s="295"/>
      <c r="CL56" s="295"/>
      <c r="CM56" s="295"/>
      <c r="CN56" s="295"/>
      <c r="CO56" s="295"/>
      <c r="CP56" s="295"/>
      <c r="CQ56" s="295"/>
      <c r="CR56" s="295"/>
      <c r="CS56" s="295"/>
      <c r="CT56" s="295"/>
    </row>
    <row r="57" spans="1:104" ht="14.65" customHeight="1">
      <c r="O57" s="304"/>
      <c r="S57" s="326"/>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1"/>
      <c r="BR57" s="191"/>
      <c r="BS57" s="191"/>
      <c r="BT57" s="191"/>
      <c r="BU57" s="191"/>
      <c r="BV57" s="191"/>
      <c r="BW57" s="191"/>
      <c r="BX57" s="191"/>
      <c r="BY57" s="191"/>
      <c r="BZ57" s="191"/>
      <c r="CA57" s="191"/>
      <c r="CB57" s="191"/>
      <c r="CC57" s="191"/>
      <c r="CD57" s="191"/>
      <c r="CE57" s="191"/>
      <c r="CF57" s="191"/>
      <c r="CG57" s="191"/>
      <c r="CH57" s="191"/>
      <c r="CI57" s="191"/>
      <c r="CJ57" s="191"/>
      <c r="CK57" s="191"/>
      <c r="CL57" s="191"/>
      <c r="CM57" s="191"/>
      <c r="CN57" s="191"/>
      <c r="CO57" s="191"/>
      <c r="CP57" s="191"/>
      <c r="CQ57" s="191"/>
      <c r="CR57" s="191"/>
      <c r="CS57" s="191"/>
      <c r="CT57" s="191"/>
      <c r="CU57" s="191"/>
    </row>
    <row r="58" spans="1:104" ht="22.5" hidden="1" customHeight="1">
      <c r="A58" s="304" t="s">
        <v>180</v>
      </c>
      <c r="B58" s="304">
        <v>0</v>
      </c>
      <c r="C58" s="304">
        <v>0</v>
      </c>
      <c r="D58" s="304">
        <v>0</v>
      </c>
      <c r="E58" s="304">
        <v>0</v>
      </c>
      <c r="F58" s="304">
        <v>0</v>
      </c>
      <c r="G58" s="304">
        <v>0</v>
      </c>
      <c r="H58" s="304">
        <v>0</v>
      </c>
      <c r="I58" s="304">
        <v>0</v>
      </c>
      <c r="J58" s="304">
        <v>0</v>
      </c>
      <c r="K58" s="304">
        <v>0</v>
      </c>
      <c r="L58" s="338">
        <v>0</v>
      </c>
      <c r="M58" s="347">
        <v>0</v>
      </c>
      <c r="N58" s="347">
        <v>0</v>
      </c>
      <c r="O58" s="347">
        <v>0</v>
      </c>
      <c r="P58" s="298">
        <v>3</v>
      </c>
      <c r="Q58" s="297">
        <v>3</v>
      </c>
      <c r="R58" s="297">
        <v>3</v>
      </c>
      <c r="S58" s="342">
        <v>12</v>
      </c>
      <c r="T58" s="295">
        <v>35</v>
      </c>
      <c r="U58" s="295">
        <v>0</v>
      </c>
      <c r="V58" s="295">
        <v>0</v>
      </c>
      <c r="W58" s="295">
        <v>0</v>
      </c>
      <c r="X58" s="295">
        <v>0</v>
      </c>
      <c r="Y58" s="295">
        <v>0</v>
      </c>
      <c r="Z58" s="295">
        <v>0</v>
      </c>
      <c r="AA58" s="295">
        <v>0</v>
      </c>
      <c r="AB58" s="295">
        <v>0</v>
      </c>
      <c r="AC58" s="295">
        <v>24</v>
      </c>
      <c r="AD58" s="295">
        <v>24</v>
      </c>
      <c r="AE58" s="295">
        <v>24</v>
      </c>
      <c r="AF58" s="295">
        <v>11</v>
      </c>
      <c r="AG58" s="295">
        <v>3</v>
      </c>
      <c r="AH58" s="295">
        <v>11</v>
      </c>
      <c r="AI58" s="295">
        <v>0</v>
      </c>
      <c r="AJ58" s="295">
        <v>0</v>
      </c>
      <c r="AK58" s="295">
        <v>0</v>
      </c>
      <c r="AL58" s="295">
        <v>0</v>
      </c>
      <c r="AM58" s="295">
        <v>0</v>
      </c>
      <c r="AN58" s="295">
        <v>0</v>
      </c>
      <c r="AO58" s="295">
        <v>0</v>
      </c>
      <c r="AP58" s="295">
        <v>0</v>
      </c>
      <c r="AQ58" s="295">
        <v>0</v>
      </c>
      <c r="AR58" s="295">
        <v>0</v>
      </c>
      <c r="AS58" s="295">
        <v>0</v>
      </c>
      <c r="AT58" s="295">
        <v>0</v>
      </c>
      <c r="AU58" s="295">
        <v>0</v>
      </c>
      <c r="AV58" s="295">
        <v>0</v>
      </c>
      <c r="AW58" s="295">
        <v>0</v>
      </c>
      <c r="AX58" s="295">
        <v>0</v>
      </c>
      <c r="AY58" s="295">
        <v>0</v>
      </c>
      <c r="AZ58" s="295">
        <v>0</v>
      </c>
      <c r="BA58" s="295">
        <v>0</v>
      </c>
      <c r="BB58" s="295">
        <v>0</v>
      </c>
      <c r="BC58" s="295">
        <v>0</v>
      </c>
      <c r="BD58" s="295">
        <v>0</v>
      </c>
      <c r="BE58" s="295">
        <v>0</v>
      </c>
      <c r="BF58" s="295">
        <v>0</v>
      </c>
      <c r="BG58" s="295">
        <v>0</v>
      </c>
      <c r="BH58" s="295">
        <v>0</v>
      </c>
      <c r="BI58" s="295">
        <v>0</v>
      </c>
      <c r="BJ58" s="295">
        <v>0</v>
      </c>
      <c r="BK58" s="295">
        <v>0</v>
      </c>
      <c r="BL58" s="295">
        <v>0</v>
      </c>
      <c r="BM58" s="295">
        <v>0</v>
      </c>
      <c r="BN58" s="295">
        <v>0</v>
      </c>
      <c r="BO58" s="295">
        <v>0</v>
      </c>
      <c r="BP58" s="295">
        <v>0</v>
      </c>
      <c r="BQ58" s="295">
        <v>0</v>
      </c>
      <c r="BR58" s="295">
        <v>0</v>
      </c>
      <c r="BS58" s="295">
        <v>0</v>
      </c>
      <c r="BT58" s="295">
        <v>0</v>
      </c>
      <c r="BU58" s="295">
        <v>0</v>
      </c>
      <c r="BV58" s="295">
        <v>0</v>
      </c>
      <c r="BW58" s="295">
        <v>0</v>
      </c>
      <c r="BX58" s="295">
        <v>0</v>
      </c>
      <c r="BY58" s="295">
        <v>0</v>
      </c>
      <c r="BZ58" s="295">
        <v>0</v>
      </c>
      <c r="CA58" s="295">
        <v>0</v>
      </c>
      <c r="CB58" s="295">
        <v>0</v>
      </c>
      <c r="CC58" s="295">
        <v>0</v>
      </c>
      <c r="CD58" s="295">
        <v>0</v>
      </c>
      <c r="CE58" s="295">
        <v>0</v>
      </c>
      <c r="CF58" s="295">
        <v>0</v>
      </c>
      <c r="CG58" s="295">
        <v>0</v>
      </c>
      <c r="CH58" s="295">
        <v>0</v>
      </c>
      <c r="CI58" s="295">
        <v>0</v>
      </c>
      <c r="CJ58" s="295">
        <v>0</v>
      </c>
      <c r="CK58" s="295">
        <v>0</v>
      </c>
      <c r="CL58" s="295">
        <v>0</v>
      </c>
      <c r="CM58" s="295">
        <v>0</v>
      </c>
      <c r="CN58" s="295">
        <v>0</v>
      </c>
      <c r="CO58" s="295">
        <v>0</v>
      </c>
      <c r="CP58" s="295">
        <v>0</v>
      </c>
      <c r="CQ58" s="295">
        <v>0</v>
      </c>
      <c r="CR58" s="295">
        <v>0</v>
      </c>
      <c r="CS58" s="295">
        <v>0</v>
      </c>
      <c r="CT58" s="295">
        <v>0</v>
      </c>
      <c r="CU58" s="295">
        <v>4</v>
      </c>
      <c r="CV58" s="307">
        <v>10</v>
      </c>
      <c r="CW58" s="307">
        <v>10</v>
      </c>
      <c r="CX58" s="307">
        <v>10</v>
      </c>
      <c r="CY58" s="307">
        <v>10</v>
      </c>
      <c r="CZ58" s="307">
        <v>10</v>
      </c>
    </row>
  </sheetData>
  <sheetProtection formatColumns="0" formatRows="0" insertRows="0" deleteColumns="0" deleteRows="0" sort="0" autoFilter="0"/>
  <mergeCells count="287">
    <mergeCell ref="CS46:CS47"/>
    <mergeCell ref="CT46:CT47"/>
    <mergeCell ref="T55:CU55"/>
    <mergeCell ref="T57:CU57"/>
    <mergeCell ref="CJ46:CJ47"/>
    <mergeCell ref="CK46:CK47"/>
    <mergeCell ref="CL46:CL47"/>
    <mergeCell ref="CM46:CM47"/>
    <mergeCell ref="CQ46:CQ47"/>
    <mergeCell ref="CR46:CR47"/>
    <mergeCell ref="BX46:BX47"/>
    <mergeCell ref="BY46:BY47"/>
    <mergeCell ref="CC46:CC47"/>
    <mergeCell ref="CD46:CD47"/>
    <mergeCell ref="CE46:CE47"/>
    <mergeCell ref="CF46:CF47"/>
    <mergeCell ref="BO46:BO47"/>
    <mergeCell ref="BP46:BP47"/>
    <mergeCell ref="BQ46:BQ47"/>
    <mergeCell ref="BR46:BR47"/>
    <mergeCell ref="BV46:BV47"/>
    <mergeCell ref="BW46:BW47"/>
    <mergeCell ref="BC46:BC47"/>
    <mergeCell ref="BD46:BD47"/>
    <mergeCell ref="BH46:BH47"/>
    <mergeCell ref="BI46:BI47"/>
    <mergeCell ref="BJ46:BJ47"/>
    <mergeCell ref="BK46:BK47"/>
    <mergeCell ref="AT46:AT47"/>
    <mergeCell ref="AU46:AU47"/>
    <mergeCell ref="AV46:AV47"/>
    <mergeCell ref="AW46:AW47"/>
    <mergeCell ref="BA46:BA47"/>
    <mergeCell ref="BB46:BB47"/>
    <mergeCell ref="AH46:AH47"/>
    <mergeCell ref="AI46:AI47"/>
    <mergeCell ref="AM46:AM47"/>
    <mergeCell ref="AN46:AN47"/>
    <mergeCell ref="AO46:AO47"/>
    <mergeCell ref="AP46:AP47"/>
    <mergeCell ref="Q45:Q48"/>
    <mergeCell ref="V45:AB45"/>
    <mergeCell ref="AC45:CU45"/>
    <mergeCell ref="K46:K47"/>
    <mergeCell ref="Y46:Y47"/>
    <mergeCell ref="Z46:Z47"/>
    <mergeCell ref="AA46:AA47"/>
    <mergeCell ref="AB46:AB47"/>
    <mergeCell ref="AF46:AF47"/>
    <mergeCell ref="AG46:AG47"/>
    <mergeCell ref="AC42:CU42"/>
    <mergeCell ref="G43:G50"/>
    <mergeCell ref="V43:AB43"/>
    <mergeCell ref="AC43:CU43"/>
    <mergeCell ref="H44:H50"/>
    <mergeCell ref="I44:I49"/>
    <mergeCell ref="P44:P49"/>
    <mergeCell ref="V44:AB44"/>
    <mergeCell ref="AC44:CU44"/>
    <mergeCell ref="J45:J48"/>
    <mergeCell ref="BP40:BQ40"/>
    <mergeCell ref="BW40:BX40"/>
    <mergeCell ref="CD40:CE40"/>
    <mergeCell ref="CK40:CL40"/>
    <mergeCell ref="CR40:CS40"/>
    <mergeCell ref="E41:E52"/>
    <mergeCell ref="V41:AB41"/>
    <mergeCell ref="AC41:CU41"/>
    <mergeCell ref="F42:F51"/>
    <mergeCell ref="V42:AB42"/>
    <mergeCell ref="BW39:BX39"/>
    <mergeCell ref="CD39:CE39"/>
    <mergeCell ref="CK39:CL39"/>
    <mergeCell ref="CR39:CS39"/>
    <mergeCell ref="Z40:AA40"/>
    <mergeCell ref="AG40:AH40"/>
    <mergeCell ref="AN40:AO40"/>
    <mergeCell ref="AU40:AV40"/>
    <mergeCell ref="BB40:BC40"/>
    <mergeCell ref="BI40:BJ40"/>
    <mergeCell ref="CH38:CI38"/>
    <mergeCell ref="CJ38:CL38"/>
    <mergeCell ref="CO38:CP38"/>
    <mergeCell ref="CQ38:CS38"/>
    <mergeCell ref="Z39:AA39"/>
    <mergeCell ref="AG39:AH39"/>
    <mergeCell ref="AN39:AO39"/>
    <mergeCell ref="AU39:AV39"/>
    <mergeCell ref="BB39:BC39"/>
    <mergeCell ref="BI39:BJ39"/>
    <mergeCell ref="AR38:AS38"/>
    <mergeCell ref="AT38:AV38"/>
    <mergeCell ref="AY38:AZ38"/>
    <mergeCell ref="BA38:BC38"/>
    <mergeCell ref="BF38:BG38"/>
    <mergeCell ref="BH38:BJ38"/>
    <mergeCell ref="CM37:CM39"/>
    <mergeCell ref="CN37:CS37"/>
    <mergeCell ref="CT37:CT39"/>
    <mergeCell ref="CU37:CU39"/>
    <mergeCell ref="W38:X38"/>
    <mergeCell ref="Y38:AA38"/>
    <mergeCell ref="AD38:AE38"/>
    <mergeCell ref="AF38:AH38"/>
    <mergeCell ref="AK38:AL38"/>
    <mergeCell ref="AM38:AO38"/>
    <mergeCell ref="BR37:BR39"/>
    <mergeCell ref="BS37:BX37"/>
    <mergeCell ref="BY37:BY39"/>
    <mergeCell ref="BZ37:CE37"/>
    <mergeCell ref="CF37:CF39"/>
    <mergeCell ref="CG37:CL37"/>
    <mergeCell ref="BT38:BU38"/>
    <mergeCell ref="BV38:BX38"/>
    <mergeCell ref="CA38:CB38"/>
    <mergeCell ref="CC38:CE38"/>
    <mergeCell ref="AW37:AW39"/>
    <mergeCell ref="AX37:BC37"/>
    <mergeCell ref="BD37:BD39"/>
    <mergeCell ref="BE37:BJ37"/>
    <mergeCell ref="BK37:BK39"/>
    <mergeCell ref="BL37:BQ37"/>
    <mergeCell ref="BM38:BN38"/>
    <mergeCell ref="BO38:BQ38"/>
    <mergeCell ref="BP39:BQ39"/>
    <mergeCell ref="S37:S39"/>
    <mergeCell ref="T37:T39"/>
    <mergeCell ref="V37:AA37"/>
    <mergeCell ref="AB37:AB39"/>
    <mergeCell ref="AC37:AH37"/>
    <mergeCell ref="AI37:AI39"/>
    <mergeCell ref="AJ37:AO37"/>
    <mergeCell ref="AP37:AP39"/>
    <mergeCell ref="AQ37:AV37"/>
    <mergeCell ref="BL35:BR35"/>
    <mergeCell ref="BS35:BY35"/>
    <mergeCell ref="BZ35:CF35"/>
    <mergeCell ref="CG35:CM35"/>
    <mergeCell ref="CN35:CT35"/>
    <mergeCell ref="S36:CU36"/>
    <mergeCell ref="V35:AB35"/>
    <mergeCell ref="AC35:AI35"/>
    <mergeCell ref="AJ35:AP35"/>
    <mergeCell ref="AQ35:AW35"/>
    <mergeCell ref="AX35:BD35"/>
    <mergeCell ref="BE35:BK35"/>
    <mergeCell ref="BE33:BJ33"/>
    <mergeCell ref="BL33:BQ33"/>
    <mergeCell ref="BS33:BX33"/>
    <mergeCell ref="BZ33:CE33"/>
    <mergeCell ref="CG33:CL33"/>
    <mergeCell ref="CN33:CS33"/>
    <mergeCell ref="S33:T33"/>
    <mergeCell ref="V33:AA33"/>
    <mergeCell ref="AC33:AH33"/>
    <mergeCell ref="AJ33:AO33"/>
    <mergeCell ref="AQ33:AV33"/>
    <mergeCell ref="AX33:BC33"/>
    <mergeCell ref="BE32:BJ32"/>
    <mergeCell ref="BL32:BQ32"/>
    <mergeCell ref="BS32:BX32"/>
    <mergeCell ref="BZ32:CE32"/>
    <mergeCell ref="CG32:CL32"/>
    <mergeCell ref="CN32:CS32"/>
    <mergeCell ref="S32:T32"/>
    <mergeCell ref="V32:AA32"/>
    <mergeCell ref="AC32:AH32"/>
    <mergeCell ref="AJ32:AO32"/>
    <mergeCell ref="AQ32:AV32"/>
    <mergeCell ref="AX32:BC32"/>
    <mergeCell ref="BE30:BJ30"/>
    <mergeCell ref="BL30:BQ30"/>
    <mergeCell ref="BS30:BX30"/>
    <mergeCell ref="BZ30:CE30"/>
    <mergeCell ref="CG30:CL30"/>
    <mergeCell ref="CN30:CS30"/>
    <mergeCell ref="S30:T30"/>
    <mergeCell ref="V30:AA30"/>
    <mergeCell ref="AC30:AH30"/>
    <mergeCell ref="AJ30:AO30"/>
    <mergeCell ref="AQ30:AV30"/>
    <mergeCell ref="AX30:BC30"/>
    <mergeCell ref="BE29:BJ29"/>
    <mergeCell ref="BL29:BQ29"/>
    <mergeCell ref="BS29:BX29"/>
    <mergeCell ref="BZ29:CE29"/>
    <mergeCell ref="CG29:CL29"/>
    <mergeCell ref="CN29:CS29"/>
    <mergeCell ref="BS28:BX28"/>
    <mergeCell ref="BZ28:CE28"/>
    <mergeCell ref="CG28:CL28"/>
    <mergeCell ref="CN28:CS28"/>
    <mergeCell ref="S29:T29"/>
    <mergeCell ref="V29:AA29"/>
    <mergeCell ref="AC29:AH29"/>
    <mergeCell ref="AJ29:AO29"/>
    <mergeCell ref="AQ29:AV29"/>
    <mergeCell ref="AX29:BC29"/>
    <mergeCell ref="CG27:CL27"/>
    <mergeCell ref="CN27:CS27"/>
    <mergeCell ref="S28:T28"/>
    <mergeCell ref="V28:AA28"/>
    <mergeCell ref="AC28:AH28"/>
    <mergeCell ref="AJ28:AO28"/>
    <mergeCell ref="AQ28:AV28"/>
    <mergeCell ref="AX28:BC28"/>
    <mergeCell ref="BE28:BJ28"/>
    <mergeCell ref="BL28:BQ28"/>
    <mergeCell ref="AQ27:AV27"/>
    <mergeCell ref="AX27:BC27"/>
    <mergeCell ref="BE27:BJ27"/>
    <mergeCell ref="BL27:BQ27"/>
    <mergeCell ref="BS27:BX27"/>
    <mergeCell ref="BZ27:CE27"/>
    <mergeCell ref="S24:AH24"/>
    <mergeCell ref="S25:AH25"/>
    <mergeCell ref="S27:T27"/>
    <mergeCell ref="V27:AA27"/>
    <mergeCell ref="AC27:AH27"/>
    <mergeCell ref="AJ27:AO27"/>
    <mergeCell ref="CT7:CT8"/>
    <mergeCell ref="AF15:AF16"/>
    <mergeCell ref="AG15:AG16"/>
    <mergeCell ref="AH15:AH16"/>
    <mergeCell ref="AI15:AI16"/>
    <mergeCell ref="CK7:CK8"/>
    <mergeCell ref="CL7:CL8"/>
    <mergeCell ref="CM7:CM8"/>
    <mergeCell ref="CQ7:CQ8"/>
    <mergeCell ref="CR7:CR8"/>
    <mergeCell ref="CS7:CS8"/>
    <mergeCell ref="BY7:BY8"/>
    <mergeCell ref="CC7:CC8"/>
    <mergeCell ref="CD7:CD8"/>
    <mergeCell ref="CE7:CE8"/>
    <mergeCell ref="CF7:CF8"/>
    <mergeCell ref="CJ7:CJ8"/>
    <mergeCell ref="BP7:BP8"/>
    <mergeCell ref="BQ7:BQ8"/>
    <mergeCell ref="BR7:BR8"/>
    <mergeCell ref="BV7:BV8"/>
    <mergeCell ref="BW7:BW8"/>
    <mergeCell ref="BX7:BX8"/>
    <mergeCell ref="BD7:BD8"/>
    <mergeCell ref="BH7:BH8"/>
    <mergeCell ref="BI7:BI8"/>
    <mergeCell ref="BJ7:BJ8"/>
    <mergeCell ref="BK7:BK8"/>
    <mergeCell ref="BO7:BO8"/>
    <mergeCell ref="AU7:AU8"/>
    <mergeCell ref="AV7:AV8"/>
    <mergeCell ref="AW7:AW8"/>
    <mergeCell ref="BA7:BA8"/>
    <mergeCell ref="BB7:BB8"/>
    <mergeCell ref="BC7:BC8"/>
    <mergeCell ref="AI7:AI8"/>
    <mergeCell ref="AM7:AM8"/>
    <mergeCell ref="AN7:AN8"/>
    <mergeCell ref="AO7:AO8"/>
    <mergeCell ref="AP7:AP8"/>
    <mergeCell ref="AT7:AT8"/>
    <mergeCell ref="Z7:Z8"/>
    <mergeCell ref="AA7:AA8"/>
    <mergeCell ref="AB7:AB8"/>
    <mergeCell ref="AF7:AF8"/>
    <mergeCell ref="AG7:AG8"/>
    <mergeCell ref="AH7:AH8"/>
    <mergeCell ref="I5:I10"/>
    <mergeCell ref="P5:P10"/>
    <mergeCell ref="V5:AB5"/>
    <mergeCell ref="AC5:CU5"/>
    <mergeCell ref="J6:J9"/>
    <mergeCell ref="Q6:Q9"/>
    <mergeCell ref="V6:AB6"/>
    <mergeCell ref="AC6:CU6"/>
    <mergeCell ref="K7:K8"/>
    <mergeCell ref="Y7:Y8"/>
    <mergeCell ref="E2:E13"/>
    <mergeCell ref="V2:AB2"/>
    <mergeCell ref="AC2:CU2"/>
    <mergeCell ref="F3:F12"/>
    <mergeCell ref="V3:AB3"/>
    <mergeCell ref="AC3:CU3"/>
    <mergeCell ref="G4:G11"/>
    <mergeCell ref="V4:AB4"/>
    <mergeCell ref="AC4:CU4"/>
    <mergeCell ref="H5:H11"/>
  </mergeCells>
  <dataValidations count="8">
    <dataValidation type="list" allowBlank="1" showInputMessage="1" errorTitle="Ошибка" error="Выберите значение из списка" prompt="Выберите значение из списка" sqref="V983081:CU983081 V65577:CU65577 V131113:CU131113 V196649:CU196649 V262185:CU262185 V327721:CU327721 V393257:CU393257 V458793:CU458793 V524329:CU524329 V589865:CU589865 V655401:CU655401 V720937:CU720937 V786473:CU786473 V852009:CU852009 V917545:CU917545">
      <formula1>kind_of_cons</formula1>
    </dataValidation>
    <dataValidation allowBlank="1" sqref="S131116:CU131122 S196652:CU196658 S262188:CU262194 S327724:CU327730 S393260:CU393266 S458796:CU458802 S524332:CU524338 S589868:CU589874 S655404:CU655410 S720940:CU720946 S786476:CU786482 S852012:CU852018 S917548:CU917554 S983084:CU983090 S65580:CU65586"/>
    <dataValidation allowBlank="1" showInputMessage="1" showErrorMessage="1" prompt="Для выбора выполните двойной щелчок левой клавиши мыши по соответствующей ячейке." sqref="Z65578 Z131114 Z196650 Z262186 Z327722 Z393258 Z458794 Z524330 Z589866 Z655402 Z720938 Z786474 Z852010 Z917546 Z983082 AB131114 AB458794 AB196650 AB262186 AB327722 AB393258 AB524330 AB589866 AB655402 AB720938 AB786474 AB852010 AB917546 AB983082 AB65578 AG65578 AG131114 AG196650 AG262186 AG327722 AG393258 AG458794 AG524330 AG589866 AG655402 AG720938 AG786474 AG852010 AG917546 AG983082 AI524330:CT524330 AI196650:CT196650 AI589866:CT589866 AI655402:CT655402 AI15 AI720938:CT720938 AI786474:CT786474 AI852010:CT852010 AI917546:CT917546 AI983082:CT983082 AI65578:CT65578 AI131114:CT131114 AI458794:CT458794 AI262186:CT262186 AI7 AN7 AP7 AU7 AW7 BB7 BD7 BI7 BK7 BP7 BR7 BW7 BY7 CD7 CF7 CK7 CM7 CR7 CT7 AG46 AI327722:CT327722 AG15 AG7 Z7 AB7 AI393258:CT393258 AI46 AN46 AP46 AU46 AW46 BB46 BD46 BI46 BK46 BP46 BR46 BW46 BY46 CD46 CF46 CK46 CM46 CR46 CT46 Z46 AB46"/>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Y65578 Y131114 Y196650 Y262186 Y327722 Y393258 Y458794 Y524330 Y589866 Y655402 Y720938 Y786474 Y852010 Y917546 Y983082 AA65578 AA131114 AA196650 AA262186 AA327722 AA393258 AA458794 AA524330 AA589866 AA655402 AA720938 AA786474 AA852010 AA917546 AA983082 AF15 AF65578 AF131114 AF196650 AF262186 AF327722 AF393258 AF458794 AF524330 AF589866 AF655402 AF720938 AF786474 AF852010 AF917546 AF983082 AH65578 AH131114 AH196650 AH262186 AH327722 AH393258 AH458794 AH524330 AH589866 AH655402 AH720938 AH786474 AH852010 AH917546 AH983082 AH46 AF46 AH15 AH7 AF7 Y7 AA7 Y46 AA46 AM7 AO7 AM46 AO46 AT7 AV7 AT46 AV46 BA7 BC7 BA46 BC46 BH7 BJ7 BH46 BJ46 BO7 BQ7 BO46 BQ46 BV7 BX7 BV46 BX46 CC7 CE7 CC46 CE46 CJ7 CL7 CJ46 CL46 CQ7 CS7 CQ46 CS46"/>
    <dataValidation type="list" allowBlank="1" showInputMessage="1" showErrorMessage="1" errorTitle="Ошибка" error="Выберите значение из списка" sqref="T65578 T131114 T196650 T262186 T327722 T393258 T458794 T524330 T589866 T655402 T720938 T786474 T852010 T917546 T983082">
      <formula1>kind_of_heat_transfer</formula1>
    </dataValidation>
    <dataValidation type="textLength" operator="lessThanOrEqual" allowBlank="1" showInputMessage="1" showErrorMessage="1" errorTitle="Ошибка" error="Допускается ввод не более 900 символов!" sqref="CU44 T7 AC5:AI5 CU5 AC44:AI44 T46">
      <formula1>900</formula1>
    </dataValidation>
    <dataValidation type="list" allowBlank="1" showInputMessage="1" showErrorMessage="1" errorTitle="Ошибка" error="Выберите значение из списка" sqref="V983080 V65576 V131112 V196648 V262184 V327720 V393256 V458792 V524328 V589864 V655400 V720936 V786472 V852008 V917544 AC983080 AC65576 AC131112 AC196648 AC262184 AC327720 AC393256 AC458792 AC524328 AC589864 AC655400 AC720936 AC786472 AC852008 AC917544">
      <formula1>kind_of_scheme_in</formula1>
    </dataValidation>
    <dataValidation allowBlank="1" promptTitle="checkPeriodRange" sqref="X65579 X131115 X196651 X262187 X327723 X393259 X458795 X524331 X589867 X655403 X720939 X786475 X852011 X917547 X983083 AE16 AE65579 AE131115 AE196651 AE262187 AE327723 AE393259 AE458795 AE524331 AE589867 AE655403 AE720939 AE786475 AE852011 AE917547 AE983083 AE47 AE8 X8 X47 AL8 AL47 AS8 AS47 AZ8 AZ47 BG8 BG47 BN8 BN47 BU8 BU47 CB8 CB47 CI8 CI47 CP8 CP47"/>
  </dataValidations>
  <pageMargins left="0.7" right="0.7" top="0.75" bottom="0.75" header="0.3" footer="0.3"/>
  <pageSetup paperSize="9" orientation="portrait"/>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34</vt:i4>
      </vt:variant>
    </vt:vector>
  </HeadingPairs>
  <TitlesOfParts>
    <vt:vector size="39" baseType="lpstr">
      <vt:lpstr>Форма 11</vt:lpstr>
      <vt:lpstr>Форма 12_Оренбург</vt:lpstr>
      <vt:lpstr>Форма 12_Пригородный</vt:lpstr>
      <vt:lpstr>Форма 13_Оренбург</vt:lpstr>
      <vt:lpstr>Форма 13_Пригородный</vt:lpstr>
      <vt:lpstr>BLOCK_NOTE_P_TARIFF_A_COLDVSNA</vt:lpstr>
      <vt:lpstr>BLOCK_NOTE_R_TARIFF_A_COLDVSNA</vt:lpstr>
      <vt:lpstr>BLOCK_TABLE_P_TARIFF_A_COLDVSNA</vt:lpstr>
      <vt:lpstr>BLOCK_TABLE_R_TARIFF_A_COLDVSNA</vt:lpstr>
      <vt:lpstr>COLDVSNA_TARIFF_A_COLDVSNA_ADD_HL_COLUMN_MARKER</vt:lpstr>
      <vt:lpstr>COLDVSNA_TARIFF_A_COLDVSNA_DEL_HL_DATA_DIFF_COLUMN_MARKER</vt:lpstr>
      <vt:lpstr>COLDVSNA_TARIFF_A_COLDVSNA_DEL_HL_FLAG_DIFF_COLUMN_MARKER</vt:lpstr>
      <vt:lpstr>COLDVSNA_TARIFF_A_COLDVSNA_DEL_HL_GC_COLUMN_MARKER</vt:lpstr>
      <vt:lpstr>COLDVSNA_TARIFF_A_COLDVSNA_DELETE_PERIOD_ROW_MARKER</vt:lpstr>
      <vt:lpstr>COLDVSNA_TARIFF_A_COLDVSNA_FLAG_BLOCK_COLUMN_MARKER</vt:lpstr>
      <vt:lpstr>COLDVSNA_TARIFF_A_COLDVSNA_FLAG_BLOCK_ROW_MARKER</vt:lpstr>
      <vt:lpstr>COLDVSNA_TARIFF_A_COLDVSNA_NUM_CS_COLUMN_MARKER</vt:lpstr>
      <vt:lpstr>COLDVSNA_TARIFF_A_COLDVSNA_NUM_DATA_DIFF_COLUMN_MARKER</vt:lpstr>
      <vt:lpstr>COLDVSNA_TARIFF_A_COLDVSNA_NUM_FLAG_DIFF_COLUMN_MARKER</vt:lpstr>
      <vt:lpstr>COLDVSNA_TARIFF_A_COLDVSNA_NUM_GC_COLUMN_MARKER</vt:lpstr>
      <vt:lpstr>COLDVSNA_TARIFF_A_COLDVSNA_NUM_NTAR_COLUMN_MARKER</vt:lpstr>
      <vt:lpstr>COLDVSNA_TARIFF_A_COLDVSNA_NUM_TER_COLUMN_MARKER</vt:lpstr>
      <vt:lpstr>et_COLDVSNA_TARIFF_A_COLDVSNA_CS</vt:lpstr>
      <vt:lpstr>et_COLDVSNA_TARIFF_A_COLDVSNA_DATA_DIFF</vt:lpstr>
      <vt:lpstr>et_COLDVSNA_TARIFF_A_COLDVSNA_FLAG_DIFF</vt:lpstr>
      <vt:lpstr>et_COLDVSNA_TARIFF_A_COLDVSNA_GC</vt:lpstr>
      <vt:lpstr>et_COLDVSNA_TARIFF_A_COLDVSNA_NTAR</vt:lpstr>
      <vt:lpstr>et_COLDVSNA_TARIFF_A_COLDVSNA_PERIOD_COLOR</vt:lpstr>
      <vt:lpstr>et_COLDVSNA_TARIFF_A_COLDVSNA_PERIOD_NOT_COLOR</vt:lpstr>
      <vt:lpstr>et_COLDVSNA_TARIFF_A_COLDVSNA_TER</vt:lpstr>
      <vt:lpstr>et_COLDVSNA_TARIFF_A_COLDVSNA_TN</vt:lpstr>
      <vt:lpstr>et_ver_COLDVSNA_TARIFF_A_COLDVSNA</vt:lpstr>
      <vt:lpstr>pIns_PT_VTAR_A_COLDVSNA</vt:lpstr>
      <vt:lpstr>pIns_ver_COLDVSNA_TARIFF_A_COLDVSNA</vt:lpstr>
      <vt:lpstr>pt_cs_9</vt:lpstr>
      <vt:lpstr>pt_ntar_9</vt:lpstr>
      <vt:lpstr>pt_ter_9</vt:lpstr>
      <vt:lpstr>tblEnd_1_TARIFF_A_COLDVSNA</vt:lpstr>
      <vt:lpstr>tblStart_1_TARIFF_A_COLDVSNA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2024-11-26T09:48:57Z</dcterms:modified>
</cp:coreProperties>
</file>