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Оренбург" sheetId="1" r:id="rId1"/>
    <sheet name="Пригородный" sheetId="2" r:id="rId2"/>
  </sheets>
  <externalReferences>
    <externalReference r:id="rId3"/>
    <externalReference r:id="rId4"/>
    <externalReference r:id="rId5"/>
  </externalReferences>
  <definedNames>
    <definedName name="List06_flag_year">Оренбург!$R$20:$R$65</definedName>
    <definedName name="source_of_funding">[1]TEHSHEET!$O$2:$O$13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2" l="1"/>
  <c r="F91" i="2"/>
  <c r="F90" i="2"/>
  <c r="F89" i="2"/>
  <c r="K88" i="2"/>
  <c r="J88" i="2"/>
  <c r="F88" i="2"/>
  <c r="F87" i="2"/>
  <c r="F86" i="2"/>
  <c r="F85" i="2"/>
  <c r="F84" i="2"/>
  <c r="K83" i="2"/>
  <c r="J83" i="2"/>
  <c r="F83" i="2"/>
  <c r="J82" i="2"/>
  <c r="F82" i="2"/>
  <c r="J81" i="2"/>
  <c r="F81" i="2"/>
  <c r="J80" i="2"/>
  <c r="F80" i="2"/>
  <c r="J79" i="2"/>
  <c r="F79" i="2"/>
  <c r="F78" i="2"/>
  <c r="H75" i="2"/>
  <c r="F75" i="2"/>
  <c r="H74" i="2"/>
  <c r="F74" i="2"/>
  <c r="F73" i="2"/>
  <c r="F39" i="2"/>
  <c r="J38" i="2"/>
  <c r="G38" i="2"/>
  <c r="F38" i="2"/>
  <c r="F36" i="2"/>
  <c r="J35" i="2"/>
  <c r="G35" i="2"/>
  <c r="F35" i="2"/>
  <c r="F33" i="2"/>
  <c r="J32" i="2"/>
  <c r="G32" i="2"/>
  <c r="F32" i="2"/>
  <c r="F30" i="2"/>
  <c r="J29" i="2"/>
  <c r="G29" i="2"/>
  <c r="F29" i="2"/>
  <c r="F27" i="2"/>
  <c r="J26" i="2"/>
  <c r="G26" i="2"/>
  <c r="F26" i="2"/>
  <c r="F24" i="2"/>
  <c r="J23" i="2"/>
  <c r="F23" i="2"/>
  <c r="F21" i="2"/>
  <c r="J20" i="2"/>
  <c r="F20" i="2"/>
  <c r="J19" i="2"/>
  <c r="J78" i="2" l="1"/>
  <c r="F126" i="1" l="1"/>
  <c r="F125" i="1"/>
  <c r="F124" i="1"/>
  <c r="F123" i="1"/>
  <c r="R122" i="1"/>
  <c r="F122" i="1"/>
  <c r="F121" i="1"/>
  <c r="F120" i="1"/>
  <c r="F119" i="1"/>
  <c r="F118" i="1"/>
  <c r="R117" i="1"/>
  <c r="F117" i="1"/>
  <c r="F116" i="1"/>
  <c r="F115" i="1"/>
  <c r="F114" i="1"/>
  <c r="F113" i="1"/>
  <c r="R112" i="1"/>
  <c r="F112" i="1"/>
  <c r="F111" i="1"/>
  <c r="F110" i="1"/>
  <c r="F109" i="1"/>
  <c r="F108" i="1"/>
  <c r="R107" i="1"/>
  <c r="F107" i="1"/>
  <c r="F106" i="1"/>
  <c r="F105" i="1"/>
  <c r="F104" i="1"/>
  <c r="F103" i="1"/>
  <c r="F102" i="1"/>
  <c r="H99" i="1"/>
  <c r="F99" i="1"/>
  <c r="H98" i="1"/>
  <c r="F98" i="1"/>
  <c r="F97" i="1"/>
  <c r="F63" i="1"/>
  <c r="F62" i="1"/>
  <c r="F61" i="1"/>
  <c r="F59" i="1"/>
  <c r="F58" i="1"/>
  <c r="F57" i="1"/>
  <c r="F55" i="1"/>
  <c r="F54" i="1"/>
  <c r="F53" i="1"/>
  <c r="F51" i="1"/>
  <c r="F50" i="1"/>
  <c r="F49" i="1"/>
  <c r="F47" i="1"/>
  <c r="F46" i="1"/>
  <c r="F45" i="1"/>
  <c r="F43" i="1"/>
  <c r="F42" i="1"/>
  <c r="F41" i="1"/>
  <c r="F39" i="1"/>
  <c r="F38" i="1"/>
  <c r="F37" i="1"/>
  <c r="F36" i="1"/>
  <c r="F34" i="1"/>
  <c r="F33" i="1"/>
  <c r="F32" i="1"/>
  <c r="F30" i="1"/>
  <c r="F29" i="1"/>
  <c r="F28" i="1"/>
  <c r="F27" i="1"/>
  <c r="F25" i="1"/>
  <c r="F24" i="1"/>
  <c r="F23" i="1"/>
  <c r="F21" i="1"/>
  <c r="F20" i="1"/>
</calcChain>
</file>

<file path=xl/comments1.xml><?xml version="1.0" encoding="utf-8"?>
<comments xmlns="http://schemas.openxmlformats.org/spreadsheetml/2006/main">
  <authors>
    <author>Автор</author>
  </authors>
  <commentList>
    <comment ref="I8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I8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<sst xmlns="http://schemas.openxmlformats.org/spreadsheetml/2006/main" count="923" uniqueCount="181">
  <si>
    <t>О</t>
  </si>
  <si>
    <t>Параметры формы</t>
  </si>
  <si>
    <t>Описание параметров формы</t>
  </si>
  <si>
    <t>№ п/п</t>
  </si>
  <si>
    <t>Наименование параметра</t>
  </si>
  <si>
    <t>Единица измерения</t>
  </si>
  <si>
    <t>Вид деятельности:_x000D_
  - Водоотведение_x000D_
_x000D_
Территория оказания услуг:_x000D_
  - без дифференциации_x000D_
_x000D_
Централизованная система водоотведения:_x000D_
  - наименование отсутствует</t>
  </si>
  <si>
    <t>Инвестиционная программа в целом</t>
  </si>
  <si>
    <r>
      <t>Мероприятие</t>
    </r>
    <r>
      <rPr>
        <vertAlign val="superscript"/>
        <sz val="9"/>
        <rFont val="Tahoma"/>
        <family val="2"/>
        <charset val="204"/>
      </rPr>
      <t>2</t>
    </r>
  </si>
  <si>
    <t>Добавить мероприятие</t>
  </si>
  <si>
    <t>1</t>
  </si>
  <si>
    <t>2</t>
  </si>
  <si>
    <t>3</t>
  </si>
  <si>
    <t>4</t>
  </si>
  <si>
    <t>4.0</t>
  </si>
  <si>
    <t>4.1</t>
  </si>
  <si>
    <t>4.2</t>
  </si>
  <si>
    <t>4.3</t>
  </si>
  <si>
    <t>4.4</t>
  </si>
  <si>
    <t>4.5</t>
  </si>
  <si>
    <t>4.6</t>
  </si>
  <si>
    <t>4.7</t>
  </si>
  <si>
    <t>Наименование инвестиционной программы/мероприятия</t>
  </si>
  <si>
    <t>x</t>
  </si>
  <si>
    <t>Инвестиционная программа № 276-пр от 16.12.2019 ООО "Оренбург Водоканал" в сфере водоснабжения и водоотведения по развитию систем водоcнабжения и водоотведения, на территории городского округа Оренбург на 2020-2029 годы</t>
  </si>
  <si>
    <t>Модернизация системы подачи воздуха в аэротенки I и II очереди очистных сооружений канализации города Оренбурга. Замена воздуходувных агрегатов</t>
  </si>
  <si>
    <t>детский ясли-сад на 140 мест по ул. Авиационная, на земельном участке с кадастровым номером 56:44:0252001:1237</t>
  </si>
  <si>
    <t>Строительство напорного канализационного коллектора и КНС ПЗГ для пос. Пригородный и с. Нежинка Оренбургского района</t>
  </si>
  <si>
    <t>Областная детская больница в г. Оренбурге по ул. Гаранькина, земельный участок с кадастровым номером 56:44:0202007:9709</t>
  </si>
  <si>
    <t>Отделение почтовой связи по ул. Диагностики</t>
  </si>
  <si>
    <t>детский сад на 220 мест в мкр "поселок Ростоши" г. Оренбурга, на земельном участке с кадастровым номером 56:44:0201021:2728</t>
  </si>
  <si>
    <t>Реконструкция коллектора Д=1200мм от ул. Леушинская до ул. Терешковой по ул. Томилинская (САМОТЕЧНЫЙ КАНАЛИЗАЦИОННЫЙ КОЛЛЕКТОР инв. №000113360). Участок от КК15 до камеры по ул.Терешковой</t>
  </si>
  <si>
    <t>Строительство цеха механического обезвоживания осадка (ЦМО) на ОСК г. Оренбурга.</t>
  </si>
  <si>
    <t>Дата утверждения инвестиционной программы</t>
  </si>
  <si>
    <t>16.12.2019</t>
  </si>
  <si>
    <t>Дата утверждения инвестиционной программы указывается в виде «ДД.ММ.ГГГГ».</t>
  </si>
  <si>
    <t>2.1</t>
  </si>
  <si>
    <t>Дата изменения инвестиционной программы</t>
  </si>
  <si>
    <t>17.11.2021</t>
  </si>
  <si>
    <t>Дата изменения инвестиционной программы указывается (в случае наличия изменения) в виде «ДД.ММ.ГГГГ».</t>
  </si>
  <si>
    <t>Цель инвестиционной программы</t>
  </si>
  <si>
    <t>автоматизация (с уменьшением штата); уменьшение удельных затрат (повышение КПД); уменьшение издержек на производство; снижение аварийности; прочее</t>
  </si>
  <si>
    <t>Цель инвестиционной программы определяется из перечня: Автоматизация (с уменьшением штата); Уменьшение удельных затрат (повышение коэффициента полезного действия); Уменьшение издержек на производство; Снижение аварийности; Прочее
Возможен выбор нескольких пунктов.</t>
  </si>
  <si>
    <t>Наименование уполномоченного органа, утвердившего программу</t>
  </si>
  <si>
    <t>Министерство строительства, жилищно-коммунального, дорожного хозяйства и транспорта Оренбургской области</t>
  </si>
  <si>
    <t>Указывается уполномоченный в соответствии с законодательством Российской Федерации орган власти, утвердивший инвестиционную программу.</t>
  </si>
  <si>
    <t>5</t>
  </si>
  <si>
    <t>Наименование органа местного самоуправления, согласовавшего инвестиционную программу</t>
  </si>
  <si>
    <t xml:space="preserve">Администрация города Оренбурга  </t>
  </si>
  <si>
    <t>6</t>
  </si>
  <si>
    <t>Срок начала реализации инвестиционной программы/мероприятия</t>
  </si>
  <si>
    <t>01.01.2020</t>
  </si>
  <si>
    <t>01.01.2021</t>
  </si>
  <si>
    <t>Срок начала реализации инвестиционной программы/мероприятия указывается в виде «ДД.ММ.ГГГГ».</t>
  </si>
  <si>
    <t>7</t>
  </si>
  <si>
    <t>Срок окончания реализации инвестиционной программы/мероприятия</t>
  </si>
  <si>
    <t>31.12.2029</t>
  </si>
  <si>
    <t>31.12.2021</t>
  </si>
  <si>
    <t>31.12.2023</t>
  </si>
  <si>
    <t>Срок окончания реализации инвестиционной программы/мероприятия указывается в виде «ДД.ММ.ГГГГ».</t>
  </si>
  <si>
    <t>8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</si>
  <si>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программы:</t>
  </si>
  <si>
    <t>тыс. руб.</t>
  </si>
  <si>
    <t>Указывается суммарная потребность в финансовых средствах, необходимых для реализации инвестиционной программы, по всем источникам финансирования.</t>
  </si>
  <si>
    <t>8.0</t>
  </si>
  <si>
    <t>y</t>
  </si>
  <si>
    <t>Год реализации инвестиционной программы/мероприятия должен содержаться в сроке реализации инвестиционной программы, определенном в пунктах 6 и 7 данной формы.
В случае реализации инвестиционной программы/мероприятия в течение нескольких лет информация по каждому году указывается в отдельных строках.</t>
  </si>
  <si>
    <t>i</t>
  </si>
  <si>
    <t>Вид источника финансирования определяется из перечня: Кредиты банков; Кредиты иностранных банков; Заемные средства др. организаций; Федеральный бюджет; Бюджет субъекта Российской Федерации; Бюджет муниципального образования; Средства внебюджетных фондов; Прибыль, направленная на инвестиции; Амортизация; Инвестиционная надбавка к тарифу; Плата за подключение (технологическое присоединение);  Прочие средства.
В случае наличия нескольких источников финансирования информация по каждому из них указывается в отдельных строках.</t>
  </si>
  <si>
    <t>Добавить источники</t>
  </si>
  <si>
    <t>8.1</t>
  </si>
  <si>
    <t>плата за подключение (технологическое присоединение)</t>
  </si>
  <si>
    <t>прочие средства</t>
  </si>
  <si>
    <t>8.2</t>
  </si>
  <si>
    <t>кредиты банков</t>
  </si>
  <si>
    <t>8.3</t>
  </si>
  <si>
    <t>8.4</t>
  </si>
  <si>
    <t>8.5</t>
  </si>
  <si>
    <t>8.6</t>
  </si>
  <si>
    <t>8.7</t>
  </si>
  <si>
    <t>8.8</t>
  </si>
  <si>
    <t>8.9</t>
  </si>
  <si>
    <t>8.10</t>
  </si>
  <si>
    <t>Добавить год</t>
  </si>
  <si>
    <t>9</t>
  </si>
  <si>
    <t>Целевые показатели инвестиционной программы</t>
  </si>
  <si>
    <t>9.1</t>
  </si>
  <si>
    <t>Срок окупаемости</t>
  </si>
  <si>
    <t>9.1.1</t>
  </si>
  <si>
    <t>Факт</t>
  </si>
  <si>
    <t>лет</t>
  </si>
  <si>
    <t>9.1.2</t>
  </si>
  <si>
    <t>План</t>
  </si>
  <si>
    <t>9.2</t>
  </si>
  <si>
    <t>Перебои в снабжении потребителей</t>
  </si>
  <si>
    <t>9.2.1</t>
  </si>
  <si>
    <t>час./чел.</t>
  </si>
  <si>
    <t>Указывается фактическое значение отношения суммы произведений продолжительности отключений и количества пострадавших потребителей от каждого из этих отключений к количеству потребителей, проживающих в домах, в которых проходили отключения в отчетном периоде.</t>
  </si>
  <si>
    <t>9.2.2</t>
  </si>
  <si>
    <t>Указывается плановое значение отношения суммы произведений
продолжительности отключений и количества пострадавших потребителей от каждого из этих отключений к количеству потребителей, проживающих в домах, в которых проходили отключения в отчетном периоде.</t>
  </si>
  <si>
    <t>9.3</t>
  </si>
  <si>
    <t>Продолжительность (бесперебойность) поставки товаров и услуг</t>
  </si>
  <si>
    <t>9.3.1</t>
  </si>
  <si>
    <t>час./день</t>
  </si>
  <si>
    <t>Указывается фактическое значение отношения количества часов предоставления услуг к количеству календарных дней в отчетном периоде.</t>
  </si>
  <si>
    <t>9.3.2</t>
  </si>
  <si>
    <t>Указывается плановое значение отношения количества часов предоставления услуг к количеству календарных дней в отчетном периоде.</t>
  </si>
  <si>
    <t>9.4</t>
  </si>
  <si>
    <t xml:space="preserve">Доля потерь и неучтенного потребления </t>
  </si>
  <si>
    <t>9.4.1</t>
  </si>
  <si>
    <t>%</t>
  </si>
  <si>
    <t>Указывается фактическое значение доли потерь и неучтенного потребления воды в общем объеме воды, поданной в водопроводную сеть в отчетном периоде.</t>
  </si>
  <si>
    <t>9.4.2</t>
  </si>
  <si>
    <t>Указывается плановое значение доли потерь и неучтенного потребления воды в общем объеме воды, поданной в водопроводную сеть в отчетном периоде.</t>
  </si>
  <si>
    <t>9.5</t>
  </si>
  <si>
    <t>Обеспеченность потребления товаров и услуг приборами учета</t>
  </si>
  <si>
    <t>9.5.1</t>
  </si>
  <si>
    <t>9.5.2</t>
  </si>
  <si>
    <t>9.6</t>
  </si>
  <si>
    <t>Численность населения, получающего услуги данной организации</t>
  </si>
  <si>
    <t>9.6.1</t>
  </si>
  <si>
    <t>чел.</t>
  </si>
  <si>
    <t>Указывается фактическое значение численности населения, проживающего в многоквартирных и жилых домах, подключенных к системе водоотведения и (или) очистки сточных вод в отчетном периоде.</t>
  </si>
  <si>
    <t>9.6.2</t>
  </si>
  <si>
    <t>Указывается плановое значение численности населения, проживающего в многоквартирных и жилых домах, подключенных к системе водоотведения и (или) очистки сточных вод в отчетном периоде.</t>
  </si>
  <si>
    <t>9.7</t>
  </si>
  <si>
    <t>Удельное водопотребление</t>
  </si>
  <si>
    <t>9.7.1</t>
  </si>
  <si>
    <t>куб. м/чел.</t>
  </si>
  <si>
    <t>Указывается фактическое значение объема потребления воды в расчете на одного человека, получающего услуги организации в отчетном периоде.</t>
  </si>
  <si>
    <t>9.7.2</t>
  </si>
  <si>
    <t>Указывается плановое значение объема потребления воды в расчете на одного человека, получающего услуги организации в отчетном периоде.</t>
  </si>
  <si>
    <t>9.8</t>
  </si>
  <si>
    <t>Удельный расход электроэнергии</t>
  </si>
  <si>
    <t>9.8.1</t>
  </si>
  <si>
    <t>кВт.ч/куб. м</t>
  </si>
  <si>
    <t>Указывается фактическое значение расхода электроэнергии на производство и поставку в отчетном периоде.</t>
  </si>
  <si>
    <t>9.8.2</t>
  </si>
  <si>
    <t>Указывается плановое значение расхода электроэнергии на производство и поставку в отчетном периоде.</t>
  </si>
  <si>
    <t>9.9</t>
  </si>
  <si>
    <t>Количество аварий</t>
  </si>
  <si>
    <t>9.9.1</t>
  </si>
  <si>
    <t>ед./км</t>
  </si>
  <si>
    <t>Указывается фактическое значение отношения количества аварий на системах коммунальной инфраструктуры к протяженности сетей в отчетном периоде.</t>
  </si>
  <si>
    <t>9.9.2</t>
  </si>
  <si>
    <t>Указывается плановое значение отношения количества аварий на системах коммунальной инфраструктуры к протяженности сетей в отчетном периоде.</t>
  </si>
  <si>
    <t>9.10</t>
  </si>
  <si>
    <t>Производительность труда</t>
  </si>
  <si>
    <t>В случае наличия дополнительных целевых показателей инвестиционной программы информация по ним указывается в отдельных строках.</t>
  </si>
  <si>
    <t>9.10.1</t>
  </si>
  <si>
    <t>тыс. руб./чел.</t>
  </si>
  <si>
    <t>Указывается фактическое значение отношение фонда оплаты труда к численности всех рабочих основного вида деятельности организации.  
В число рабочих основного вида деятельности включаются рабочие, занятые на производственных процессах по подъему, очистке и транспортировке воды.</t>
  </si>
  <si>
    <t>9.10.2</t>
  </si>
  <si>
    <t>Указывается плановое значение отношение фонда оплаты труда к численности всех рабочих основного вида деятельности организации.  
В число рабочих основного вида деятельности включаются рабочие, занятые на производственных процессах по подъему, очистке и транспортировке воды.</t>
  </si>
  <si>
    <t>Добавить показатель</t>
  </si>
  <si>
    <t>print</t>
  </si>
  <si>
    <t>10</t>
  </si>
  <si>
    <t>Использование инвестиционных средств за отчетный период</t>
  </si>
  <si>
    <t>10.0</t>
  </si>
  <si>
    <t>Использовано инвестиционных средств всего в отчетном периоде, в том числе:</t>
  </si>
  <si>
    <t>Указывается сумма использованных инвестиционных средства по всем источникам финансирования в отчетном периоде.</t>
  </si>
  <si>
    <t>I квартал</t>
  </si>
  <si>
    <t>Указывается сумма использованных инвестиционных средств в I квартале отчетного периода по всем источникам финансирования.</t>
  </si>
  <si>
    <t>II квартал</t>
  </si>
  <si>
    <t>Указывается сумма использованных инвестиционных средств в II квартале отчетного периода по всем источникам финансирования.</t>
  </si>
  <si>
    <t>III квартал</t>
  </si>
  <si>
    <t>Указывается сумма использованных инвестиционных средств в III квартале отчетного периода по всем источникам финансирования.</t>
  </si>
  <si>
    <t>IV квартал</t>
  </si>
  <si>
    <t>Указывается сумма использованных инвестиционных средств в IV квартале отчетного периода по всем источникам финансирования.</t>
  </si>
  <si>
    <t>Вид источника финансирования определяется из перечня: Кредиты банков; Кредиты иностранных банков; Заемные средства др. организаций; Федеральный бюджет; Бюджет субъекта Российской Федерации; Бюджет муниципального образования; Средства внебюджетных фондов; Прибыль, направленная на инвестиции; Амортизация; Инвестиционная надбавка к тарифу; Плата за подключение (технологическое присоединение); Прочие средства.
В случае наличия нескольких источников финансирования информация по каждому из них указывается в отдельных строках.</t>
  </si>
  <si>
    <t>10.1</t>
  </si>
  <si>
    <t>10.2</t>
  </si>
  <si>
    <t>10.3</t>
  </si>
  <si>
    <t>Информация раскрывается в случае, если регулируемая организация выполняет или планирует выполнение инвестиционной программы в отчетном периоде.</t>
  </si>
  <si>
    <t>В случае выполнения нескольких мероприятий информация по каждому из них указывается в отдельной колонке</t>
  </si>
  <si>
    <t>Информация об инвестиционных программах ООО "Оренбург Водоканал" за 2021 год</t>
  </si>
  <si>
    <t>Инвестиционная программа № 277-пр от 11.05.2018 ООО "Оренбург Водоканал" в сфере водоснабжения и водоотведения по развитию систем водоcнабжения и водоотведения, на территории сельского поселения Пригородное, Оренбургский муниципальный район на 2018-2041 годы</t>
  </si>
  <si>
    <t>11.05.2018</t>
  </si>
  <si>
    <t>11.11.2020</t>
  </si>
  <si>
    <t>МО Пригородный сельсовет</t>
  </si>
  <si>
    <t>31.12.2041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</si>
</sst>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"/>
      <color theme="0"/>
      <name val="Tahoma"/>
      <family val="2"/>
      <charset val="204"/>
    </font>
    <font>
      <sz val="11"/>
      <color indexed="55"/>
      <name val="Wingdings 2"/>
      <family val="1"/>
      <charset val="2"/>
    </font>
    <font>
      <b/>
      <sz val="9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rgb="FF333399"/>
      <name val="Tahoma"/>
      <family val="2"/>
      <charset val="204"/>
    </font>
    <font>
      <sz val="9"/>
      <color indexed="55"/>
      <name val="Tahoma"/>
      <family val="2"/>
      <charset val="204"/>
    </font>
    <font>
      <sz val="1"/>
      <name val="Tahoma"/>
      <family val="2"/>
      <charset val="204"/>
    </font>
    <font>
      <sz val="10"/>
      <name val="Arial"/>
      <family val="2"/>
      <charset val="204"/>
    </font>
    <font>
      <sz val="15"/>
      <name val="Tahoma"/>
      <family val="2"/>
      <charset val="204"/>
    </font>
    <font>
      <sz val="15"/>
      <color theme="0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62"/>
      <name val="Tahoma"/>
      <family val="2"/>
      <charset val="204"/>
    </font>
    <font>
      <sz val="1"/>
      <color indexed="62"/>
      <name val="Tahoma"/>
      <family val="2"/>
      <charset val="204"/>
    </font>
    <font>
      <sz val="9"/>
      <color theme="1"/>
      <name val="Tahoma"/>
      <family val="2"/>
      <charset val="204"/>
    </font>
    <font>
      <vertAlign val="superscript"/>
      <sz val="9"/>
      <color theme="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</fills>
  <borders count="23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22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indexed="22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2" fillId="0" borderId="0"/>
    <xf numFmtId="0" fontId="5" fillId="0" borderId="0"/>
    <xf numFmtId="0" fontId="8" fillId="0" borderId="4" applyBorder="0">
      <alignment horizontal="center" vertical="center" wrapText="1"/>
    </xf>
    <xf numFmtId="49" fontId="4" fillId="0" borderId="0" applyBorder="0">
      <alignment vertical="top"/>
    </xf>
    <xf numFmtId="0" fontId="1" fillId="0" borderId="0"/>
    <xf numFmtId="0" fontId="13" fillId="0" borderId="0"/>
    <xf numFmtId="0" fontId="2" fillId="0" borderId="0"/>
  </cellStyleXfs>
  <cellXfs count="91">
    <xf numFmtId="0" fontId="0" fillId="0" borderId="0" xfId="0"/>
    <xf numFmtId="0" fontId="3" fillId="0" borderId="0" xfId="1" applyFont="1" applyFill="1" applyAlignment="1" applyProtection="1">
      <alignment vertical="center" wrapText="1"/>
    </xf>
    <xf numFmtId="49" fontId="3" fillId="0" borderId="0" xfId="1" applyNumberFormat="1" applyFont="1" applyFill="1" applyAlignment="1" applyProtection="1">
      <alignment horizontal="center" vertical="center" wrapText="1"/>
    </xf>
    <xf numFmtId="0" fontId="4" fillId="0" borderId="0" xfId="1" applyFont="1" applyFill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right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vertical="center" wrapText="1"/>
    </xf>
    <xf numFmtId="0" fontId="4" fillId="0" borderId="2" xfId="3" applyFont="1" applyFill="1" applyBorder="1" applyAlignment="1" applyProtection="1">
      <alignment horizontal="center" vertical="center" wrapText="1"/>
    </xf>
    <xf numFmtId="49" fontId="10" fillId="0" borderId="2" xfId="4" applyFont="1" applyFill="1" applyBorder="1" applyAlignment="1" applyProtection="1">
      <alignment horizontal="center" vertical="center" wrapText="1"/>
    </xf>
    <xf numFmtId="0" fontId="4" fillId="0" borderId="0" xfId="5" applyFont="1" applyFill="1" applyProtection="1"/>
    <xf numFmtId="49" fontId="11" fillId="0" borderId="6" xfId="3" applyNumberFormat="1" applyFont="1" applyFill="1" applyBorder="1" applyAlignment="1" applyProtection="1">
      <alignment horizontal="center" vertical="center" wrapText="1"/>
    </xf>
    <xf numFmtId="49" fontId="11" fillId="0" borderId="0" xfId="3" applyNumberFormat="1" applyFont="1" applyFill="1" applyBorder="1" applyAlignment="1" applyProtection="1">
      <alignment horizontal="center" vertical="center" wrapText="1"/>
    </xf>
    <xf numFmtId="49" fontId="11" fillId="0" borderId="7" xfId="3" applyNumberFormat="1" applyFont="1" applyFill="1" applyBorder="1" applyAlignment="1" applyProtection="1">
      <alignment horizontal="center" vertical="center" wrapText="1"/>
    </xf>
    <xf numFmtId="0" fontId="12" fillId="0" borderId="8" xfId="5" applyNumberFormat="1" applyFont="1" applyFill="1" applyBorder="1" applyAlignment="1" applyProtection="1">
      <alignment horizontal="center" wrapText="1"/>
    </xf>
    <xf numFmtId="0" fontId="4" fillId="0" borderId="0" xfId="5" applyNumberFormat="1" applyFont="1" applyFill="1" applyBorder="1" applyAlignment="1" applyProtection="1">
      <alignment horizontal="center" wrapText="1"/>
    </xf>
    <xf numFmtId="0" fontId="4" fillId="0" borderId="9" xfId="6" applyFont="1" applyFill="1" applyBorder="1" applyAlignment="1" applyProtection="1">
      <alignment vertical="center" wrapText="1"/>
    </xf>
    <xf numFmtId="49" fontId="4" fillId="0" borderId="10" xfId="1" applyNumberFormat="1" applyFont="1" applyFill="1" applyBorder="1" applyAlignment="1" applyProtection="1">
      <alignment horizontal="center" vertical="center" wrapText="1"/>
    </xf>
    <xf numFmtId="0" fontId="4" fillId="0" borderId="10" xfId="1" applyFont="1" applyFill="1" applyBorder="1" applyAlignment="1" applyProtection="1">
      <alignment horizontal="left" vertical="center" wrapText="1"/>
    </xf>
    <xf numFmtId="0" fontId="4" fillId="0" borderId="10" xfId="1" applyFont="1" applyFill="1" applyBorder="1" applyAlignment="1" applyProtection="1">
      <alignment horizontal="center" vertical="center" wrapText="1"/>
    </xf>
    <xf numFmtId="49" fontId="4" fillId="2" borderId="10" xfId="7" applyNumberFormat="1" applyFont="1" applyFill="1" applyBorder="1" applyAlignment="1" applyProtection="1">
      <alignment horizontal="left" vertical="center" wrapText="1"/>
    </xf>
    <xf numFmtId="49" fontId="4" fillId="3" borderId="10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11" xfId="5" applyNumberFormat="1" applyFont="1" applyFill="1" applyBorder="1" applyAlignment="1" applyProtection="1">
      <alignment horizontal="center" wrapText="1"/>
    </xf>
    <xf numFmtId="0" fontId="14" fillId="0" borderId="0" xfId="5" applyFont="1"/>
    <xf numFmtId="49" fontId="0" fillId="3" borderId="2" xfId="7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1" applyFont="1" applyFill="1" applyBorder="1" applyAlignment="1" applyProtection="1">
      <alignment horizontal="left" vertical="center" wrapText="1" indent="1"/>
    </xf>
    <xf numFmtId="49" fontId="0" fillId="4" borderId="2" xfId="7" applyNumberFormat="1" applyFont="1" applyFill="1" applyBorder="1" applyAlignment="1" applyProtection="1">
      <alignment horizontal="center" vertical="center" wrapText="1"/>
    </xf>
    <xf numFmtId="4" fontId="4" fillId="4" borderId="10" xfId="1" applyNumberFormat="1" applyFont="1" applyFill="1" applyBorder="1" applyAlignment="1" applyProtection="1">
      <alignment horizontal="right" vertical="center" wrapText="1"/>
    </xf>
    <xf numFmtId="0" fontId="6" fillId="0" borderId="11" xfId="5" applyNumberFormat="1" applyFont="1" applyFill="1" applyBorder="1" applyAlignment="1" applyProtection="1">
      <alignment horizontal="center" wrapText="1"/>
    </xf>
    <xf numFmtId="0" fontId="3" fillId="0" borderId="0" xfId="5" applyNumberFormat="1" applyFont="1" applyFill="1" applyBorder="1" applyAlignment="1" applyProtection="1">
      <alignment horizontal="center" wrapText="1"/>
    </xf>
    <xf numFmtId="0" fontId="15" fillId="0" borderId="0" xfId="5" applyFont="1"/>
    <xf numFmtId="1" fontId="4" fillId="3" borderId="3" xfId="1" applyNumberFormat="1" applyFont="1" applyFill="1" applyBorder="1" applyAlignment="1" applyProtection="1">
      <alignment horizontal="left" vertical="center" wrapText="1" indent="1"/>
      <protection locked="0"/>
    </xf>
    <xf numFmtId="0" fontId="4" fillId="0" borderId="12" xfId="1" applyNumberFormat="1" applyFont="1" applyFill="1" applyBorder="1" applyAlignment="1" applyProtection="1">
      <alignment horizontal="center" vertical="center" wrapText="1"/>
    </xf>
    <xf numFmtId="49" fontId="4" fillId="3" borderId="3" xfId="1" applyNumberFormat="1" applyFont="1" applyFill="1" applyBorder="1" applyAlignment="1" applyProtection="1">
      <alignment horizontal="left" vertical="center" wrapText="1" indent="2"/>
      <protection locked="0"/>
    </xf>
    <xf numFmtId="0" fontId="4" fillId="0" borderId="12" xfId="1" applyFont="1" applyFill="1" applyBorder="1" applyAlignment="1" applyProtection="1">
      <alignment horizontal="center" vertical="center" wrapText="1"/>
    </xf>
    <xf numFmtId="4" fontId="4" fillId="3" borderId="10" xfId="1" applyNumberFormat="1" applyFont="1" applyFill="1" applyBorder="1" applyAlignment="1" applyProtection="1">
      <alignment horizontal="right" vertical="center" wrapText="1"/>
      <protection locked="0"/>
    </xf>
    <xf numFmtId="4" fontId="4" fillId="5" borderId="10" xfId="1" applyNumberFormat="1" applyFont="1" applyFill="1" applyBorder="1" applyAlignment="1" applyProtection="1">
      <alignment horizontal="right" vertical="center" wrapText="1"/>
      <protection locked="0"/>
    </xf>
    <xf numFmtId="49" fontId="16" fillId="6" borderId="13" xfId="4" applyFont="1" applyFill="1" applyBorder="1" applyAlignment="1" applyProtection="1">
      <alignment horizontal="left" vertical="center"/>
    </xf>
    <xf numFmtId="49" fontId="17" fillId="6" borderId="14" xfId="4" applyFont="1" applyFill="1" applyBorder="1" applyAlignment="1" applyProtection="1">
      <alignment horizontal="left" vertical="center" indent="2"/>
    </xf>
    <xf numFmtId="49" fontId="17" fillId="6" borderId="15" xfId="4" applyFont="1" applyFill="1" applyBorder="1" applyAlignment="1" applyProtection="1">
      <alignment horizontal="left" vertical="center" indent="1"/>
    </xf>
    <xf numFmtId="49" fontId="17" fillId="6" borderId="15" xfId="4" applyFont="1" applyFill="1" applyBorder="1" applyAlignment="1" applyProtection="1">
      <alignment horizontal="left" vertical="center"/>
    </xf>
    <xf numFmtId="49" fontId="18" fillId="0" borderId="16" xfId="4" applyFont="1" applyFill="1" applyBorder="1" applyAlignment="1" applyProtection="1">
      <alignment horizontal="left" vertical="center"/>
    </xf>
    <xf numFmtId="49" fontId="4" fillId="0" borderId="17" xfId="1" applyNumberFormat="1" applyFont="1" applyFill="1" applyBorder="1" applyAlignment="1" applyProtection="1">
      <alignment horizontal="center" vertical="center" wrapText="1"/>
    </xf>
    <xf numFmtId="0" fontId="4" fillId="0" borderId="17" xfId="1" applyFont="1" applyFill="1" applyBorder="1" applyAlignment="1" applyProtection="1">
      <alignment horizontal="center" vertical="center" wrapText="1"/>
    </xf>
    <xf numFmtId="4" fontId="4" fillId="4" borderId="17" xfId="1" applyNumberFormat="1" applyFont="1" applyFill="1" applyBorder="1" applyAlignment="1" applyProtection="1">
      <alignment horizontal="right" vertical="center" wrapText="1"/>
    </xf>
    <xf numFmtId="0" fontId="4" fillId="0" borderId="10" xfId="1" applyNumberFormat="1" applyFont="1" applyFill="1" applyBorder="1" applyAlignment="1" applyProtection="1">
      <alignment horizontal="center" vertical="center" wrapText="1"/>
    </xf>
    <xf numFmtId="49" fontId="16" fillId="6" borderId="18" xfId="4" applyFont="1" applyFill="1" applyBorder="1" applyAlignment="1" applyProtection="1">
      <alignment horizontal="left" vertical="center" indent="1"/>
    </xf>
    <xf numFmtId="49" fontId="17" fillId="6" borderId="14" xfId="4" applyFont="1" applyFill="1" applyBorder="1" applyAlignment="1" applyProtection="1">
      <alignment horizontal="left" vertical="center" indent="1"/>
    </xf>
    <xf numFmtId="49" fontId="17" fillId="6" borderId="14" xfId="4" applyFont="1" applyFill="1" applyBorder="1" applyAlignment="1" applyProtection="1">
      <alignment horizontal="left" vertical="center"/>
    </xf>
    <xf numFmtId="0" fontId="3" fillId="0" borderId="0" xfId="5" applyNumberFormat="1" applyFont="1" applyFill="1" applyBorder="1" applyAlignment="1" applyProtection="1"/>
    <xf numFmtId="49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left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6" fillId="0" borderId="19" xfId="5" applyNumberFormat="1" applyFont="1" applyFill="1" applyBorder="1" applyAlignment="1" applyProtection="1"/>
    <xf numFmtId="0" fontId="3" fillId="0" borderId="0" xfId="1" applyNumberFormat="1" applyFont="1" applyFill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left" vertical="center" wrapText="1" indent="1"/>
    </xf>
    <xf numFmtId="0" fontId="4" fillId="0" borderId="2" xfId="1" applyFont="1" applyFill="1" applyBorder="1" applyAlignment="1" applyProtection="1">
      <alignment horizontal="left" vertical="center" wrapText="1" indent="2"/>
    </xf>
    <xf numFmtId="4" fontId="4" fillId="5" borderId="2" xfId="1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1" applyFont="1" applyFill="1" applyAlignment="1" applyProtection="1">
      <alignment vertical="center" wrapText="1"/>
    </xf>
    <xf numFmtId="49" fontId="4" fillId="3" borderId="2" xfId="1" applyNumberFormat="1" applyFont="1" applyFill="1" applyBorder="1" applyAlignment="1" applyProtection="1">
      <alignment horizontal="left" vertical="center" wrapText="1" indent="1"/>
      <protection locked="0"/>
    </xf>
    <xf numFmtId="49" fontId="4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49" fontId="16" fillId="6" borderId="20" xfId="4" applyFont="1" applyFill="1" applyBorder="1" applyAlignment="1" applyProtection="1">
      <alignment horizontal="left" vertical="center" indent="1"/>
    </xf>
    <xf numFmtId="49" fontId="17" fillId="6" borderId="21" xfId="4" applyFont="1" applyFill="1" applyBorder="1" applyAlignment="1" applyProtection="1">
      <alignment horizontal="left" vertical="center" indent="1"/>
    </xf>
    <xf numFmtId="49" fontId="17" fillId="6" borderId="21" xfId="4" applyFont="1" applyFill="1" applyBorder="1" applyAlignment="1" applyProtection="1">
      <alignment horizontal="left" vertical="center"/>
    </xf>
    <xf numFmtId="0" fontId="6" fillId="0" borderId="11" xfId="5" applyNumberFormat="1" applyFont="1" applyFill="1" applyBorder="1" applyAlignment="1" applyProtection="1"/>
    <xf numFmtId="0" fontId="4" fillId="0" borderId="10" xfId="1" applyFont="1" applyFill="1" applyBorder="1" applyAlignment="1" applyProtection="1">
      <alignment horizontal="left" vertical="center" wrapText="1" indent="2"/>
    </xf>
    <xf numFmtId="49" fontId="4" fillId="3" borderId="3" xfId="1" applyNumberFormat="1" applyFont="1" applyFill="1" applyBorder="1" applyAlignment="1" applyProtection="1">
      <alignment horizontal="left" vertical="center" wrapText="1" indent="1"/>
      <protection locked="0"/>
    </xf>
    <xf numFmtId="49" fontId="4" fillId="0" borderId="0" xfId="1" applyNumberFormat="1" applyFont="1" applyFill="1" applyBorder="1" applyAlignment="1" applyProtection="1">
      <alignment horizontal="center" vertical="center" wrapText="1"/>
    </xf>
    <xf numFmtId="0" fontId="6" fillId="0" borderId="8" xfId="5" applyNumberFormat="1" applyFont="1" applyFill="1" applyBorder="1" applyAlignment="1" applyProtection="1"/>
    <xf numFmtId="0" fontId="3" fillId="0" borderId="8" xfId="5" applyNumberFormat="1" applyFont="1" applyFill="1" applyBorder="1" applyAlignment="1" applyProtection="1"/>
    <xf numFmtId="0" fontId="4" fillId="0" borderId="22" xfId="1" applyFont="1" applyFill="1" applyBorder="1" applyAlignment="1" applyProtection="1">
      <alignment vertical="center" wrapText="1"/>
    </xf>
    <xf numFmtId="49" fontId="16" fillId="6" borderId="13" xfId="4" applyFont="1" applyFill="1" applyBorder="1" applyAlignment="1" applyProtection="1">
      <alignment horizontal="left" vertical="center" indent="1"/>
    </xf>
    <xf numFmtId="49" fontId="18" fillId="0" borderId="9" xfId="4" applyFont="1" applyFill="1" applyBorder="1" applyAlignment="1" applyProtection="1">
      <alignment horizontal="left" vertical="center"/>
    </xf>
    <xf numFmtId="0" fontId="19" fillId="0" borderId="0" xfId="5" applyFont="1" applyBorder="1"/>
    <xf numFmtId="0" fontId="14" fillId="0" borderId="0" xfId="1" applyFont="1" applyFill="1" applyAlignment="1" applyProtection="1">
      <alignment vertical="center" wrapText="1"/>
    </xf>
    <xf numFmtId="0" fontId="20" fillId="0" borderId="0" xfId="5" applyNumberFormat="1" applyFont="1" applyFill="1" applyBorder="1" applyAlignment="1" applyProtection="1">
      <alignment horizontal="right" vertical="top"/>
    </xf>
    <xf numFmtId="0" fontId="9" fillId="0" borderId="0" xfId="1" applyFont="1" applyFill="1" applyAlignment="1" applyProtection="1">
      <alignment vertical="center" wrapText="1"/>
    </xf>
    <xf numFmtId="0" fontId="22" fillId="0" borderId="1" xfId="2" applyFont="1" applyFill="1" applyBorder="1" applyAlignment="1" applyProtection="1">
      <alignment horizontal="left" vertical="center" wrapText="1" indent="1"/>
    </xf>
    <xf numFmtId="0" fontId="22" fillId="0" borderId="2" xfId="2" applyFont="1" applyFill="1" applyBorder="1" applyAlignment="1" applyProtection="1">
      <alignment horizontal="left" vertical="center" wrapText="1" indent="1"/>
    </xf>
    <xf numFmtId="0" fontId="22" fillId="0" borderId="3" xfId="2" applyFont="1" applyFill="1" applyBorder="1" applyAlignment="1" applyProtection="1">
      <alignment horizontal="left" vertical="center" wrapText="1" indent="1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left" vertical="center" wrapText="1"/>
    </xf>
    <xf numFmtId="0" fontId="4" fillId="0" borderId="5" xfId="1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horizontal="left" vertical="center" wrapText="1"/>
    </xf>
    <xf numFmtId="49" fontId="3" fillId="0" borderId="0" xfId="1" applyNumberFormat="1" applyFont="1" applyFill="1" applyAlignment="1" applyProtection="1">
      <alignment horizontal="center" vertical="center" wrapText="1"/>
    </xf>
    <xf numFmtId="0" fontId="4" fillId="0" borderId="0" xfId="1" applyFont="1" applyFill="1" applyAlignment="1" applyProtection="1">
      <alignment horizontal="left" vertical="center" wrapText="1" indent="1"/>
    </xf>
    <xf numFmtId="0" fontId="19" fillId="0" borderId="0" xfId="5" applyNumberFormat="1" applyFont="1" applyFill="1" applyBorder="1" applyAlignment="1" applyProtection="1">
      <alignment horizontal="left" vertical="top" wrapText="1" indent="1"/>
    </xf>
  </cellXfs>
  <cellStyles count="8">
    <cellStyle name="ЗаголовокСтолбца" xfId="3"/>
    <cellStyle name="Обычный" xfId="0" builtinId="0"/>
    <cellStyle name="Обычный 12" xfId="5"/>
    <cellStyle name="Обычный 3" xfId="4"/>
    <cellStyle name="Обычный_Forma_5_Книга2" xfId="6"/>
    <cellStyle name="Обычный_ЖКУ_проект3" xfId="7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17</xdr:row>
      <xdr:rowOff>0</xdr:rowOff>
    </xdr:from>
    <xdr:to>
      <xdr:col>10</xdr:col>
      <xdr:colOff>190500</xdr:colOff>
      <xdr:row>17</xdr:row>
      <xdr:rowOff>190500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>
          <a:grpSpLocks/>
        </xdr:cNvGrpSpPr>
      </xdr:nvGrpSpPr>
      <xdr:grpSpPr bwMode="auto">
        <a:xfrm>
          <a:off x="8286750" y="54483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4</xdr:col>
      <xdr:colOff>0</xdr:colOff>
      <xdr:row>4</xdr:row>
      <xdr:rowOff>0</xdr:rowOff>
    </xdr:from>
    <xdr:to>
      <xdr:col>5</xdr:col>
      <xdr:colOff>0</xdr:colOff>
      <xdr:row>5</xdr:row>
      <xdr:rowOff>38100</xdr:rowOff>
    </xdr:to>
    <xdr:pic macro="[1]!modInfo.FREEZE_PANES_STATIC">
      <xdr:nvPicPr>
        <xdr:cNvPr id="5" name="FREEZE_PANES_I11" descr="update_org.png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4</xdr:row>
      <xdr:rowOff>0</xdr:rowOff>
    </xdr:from>
    <xdr:to>
      <xdr:col>5</xdr:col>
      <xdr:colOff>0</xdr:colOff>
      <xdr:row>5</xdr:row>
      <xdr:rowOff>38100</xdr:rowOff>
    </xdr:to>
    <xdr:pic macro="[1]!modInfo.FREEZE_PANES_STATIC">
      <xdr:nvPicPr>
        <xdr:cNvPr id="6" name="UNFREEZE_PANES_I11" descr="update_org.png" hidden="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12</xdr:row>
      <xdr:rowOff>0</xdr:rowOff>
    </xdr:from>
    <xdr:to>
      <xdr:col>13</xdr:col>
      <xdr:colOff>190500</xdr:colOff>
      <xdr:row>12</xdr:row>
      <xdr:rowOff>190500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>
          <a:grpSpLocks/>
        </xdr:cNvGrpSpPr>
      </xdr:nvGrpSpPr>
      <xdr:grpSpPr bwMode="auto">
        <a:xfrm>
          <a:off x="6686550" y="3209925"/>
          <a:ext cx="190500" cy="190500"/>
          <a:chOff x="13896191" y="1813753"/>
          <a:chExt cx="211023" cy="178845"/>
        </a:xfrm>
      </xdr:grpSpPr>
      <xdr:sp macro="[3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3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4</xdr:col>
      <xdr:colOff>0</xdr:colOff>
      <xdr:row>4</xdr:row>
      <xdr:rowOff>0</xdr:rowOff>
    </xdr:from>
    <xdr:to>
      <xdr:col>5</xdr:col>
      <xdr:colOff>0</xdr:colOff>
      <xdr:row>5</xdr:row>
      <xdr:rowOff>38100</xdr:rowOff>
    </xdr:to>
    <xdr:pic macro="[3]!modInfo.FREEZE_PANES_STATIC">
      <xdr:nvPicPr>
        <xdr:cNvPr id="5" name="FREEZE_PANES_I11" descr="update_org.png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4</xdr:row>
      <xdr:rowOff>0</xdr:rowOff>
    </xdr:from>
    <xdr:to>
      <xdr:col>5</xdr:col>
      <xdr:colOff>0</xdr:colOff>
      <xdr:row>5</xdr:row>
      <xdr:rowOff>38100</xdr:rowOff>
    </xdr:to>
    <xdr:pic macro="[3]!modInfo.FREEZE_PANES_STATIC">
      <xdr:nvPicPr>
        <xdr:cNvPr id="6" name="UNFREEZE_PANES_I11" descr="update_org.png" hidden="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3;&#1086;%20&#8470;02-01-01%20&#1058;&#1072;&#1088;&#1080;&#1092;&#1085;&#1099;&#1077;%20&#1076;&#1077;&#1083;&#1072;%20&#1085;&#1072;%20&#1091;&#1089;&#1083;&#1091;&#1075;&#1080;%20&#1042;&#1057;%20&#1080;%20&#1042;&#1054;/&#1057;&#1090;&#1072;&#1085;&#1076;&#1072;&#1088;&#1090;&#1099;%20&#1088;&#1072;&#1089;&#1082;&#1088;&#1099;&#1090;&#1080;&#1103;%20&#1080;&#1085;&#1092;&#1086;&#1088;&#1084;&#1072;&#1094;&#1080;&#1080;/&#1064;&#1072;&#1073;&#1083;&#1086;&#1085;%20OPEN.INFO.BALANCE%20(&#1087;&#1086;&#1082;&#1072;&#1079;&#1072;&#1090;&#1077;&#1083;&#1080;,%20&#1087;&#1086;&#1076;&#1083;&#1077;&#1078;&#1072;&#1097;&#1080;&#1077;%20&#1088;&#1072;&#1089;&#1082;&#1088;&#1099;&#1090;&#1080;&#1102;)/2021/FAS.JKH.OPEN.INFO.BALANCE.VO(v2.0)_&#1054;&#1088;&#1077;&#1085;&#1073;&#1091;&#1088;&#1075;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.sinyavskaya\Desktop\FAS.JKH.OPEN.INFO.BALANCE.VO(v2.0)_Prigorodniy_&#1044;&#1050;&#1057;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3;&#1086;%20&#8470;02-01-01%20&#1058;&#1072;&#1088;&#1080;&#1092;&#1085;&#1099;&#1077;%20&#1076;&#1077;&#1083;&#1072;%20&#1085;&#1072;%20&#1091;&#1089;&#1083;&#1091;&#1075;&#1080;%20&#1042;&#1057;%20&#1080;%20&#1042;&#1054;/&#1057;&#1090;&#1072;&#1085;&#1076;&#1072;&#1088;&#1090;&#1099;%20&#1088;&#1072;&#1089;&#1082;&#1088;&#1099;&#1090;&#1080;&#1103;%20&#1080;&#1085;&#1092;&#1086;&#1088;&#1084;&#1072;&#1094;&#1080;&#1080;/&#1064;&#1072;&#1073;&#1083;&#1086;&#1085;%20OPEN.INFO.BALANCE%20(&#1087;&#1086;&#1082;&#1072;&#1079;&#1072;&#1090;&#1077;&#1083;&#1080;,%20&#1087;&#1086;&#1076;&#1083;&#1077;&#1078;&#1072;&#1097;&#1080;&#1077;%20&#1088;&#1072;&#1089;&#1082;&#1088;&#1099;&#1090;&#1080;&#1102;)/2021/FAS.JKH.OPEN.INFO.BALANCE.VO(v2.0)_%20Prigorodniy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7"/>
      <sheetName val="modList05"/>
      <sheetName val="modProv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3.5.1"/>
      <sheetName val="Форма 3.5.1"/>
      <sheetName val="Форма 1.0.1 | Форма 3.5.2"/>
      <sheetName val="Форма 3.5.2"/>
      <sheetName val="Форма 1.0.1 | Форма 3.6"/>
      <sheetName val="Форма 3.6"/>
      <sheetName val="Форма 1.0.1 | Форма 3.7"/>
      <sheetName val="Форма 3.7"/>
      <sheetName val="Форма 1.0.2"/>
      <sheetName val="Сведения об изменении"/>
      <sheetName val="Комментарии"/>
      <sheetName val="Проверка"/>
      <sheetName val="modReestr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REESTR_IP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frmListIP"/>
      <sheetName val="modServiceModule"/>
      <sheetName val="modfrmCheckUpdates"/>
      <sheetName val="REESTR_DS"/>
      <sheetName val="REESTR_CHS"/>
      <sheetName val="REESTR_LINK"/>
      <sheetName val="FAS.JKH.OPEN.INFO.BALANCE"/>
    </sheetNames>
    <definedNames>
      <definedName name="modfrmDateChoose.CalendarShow"/>
      <definedName name="modInfo.FREEZE_PANES_STATI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O2" t="str">
            <v>кредиты банков</v>
          </cell>
        </row>
        <row r="3">
          <cell r="O3" t="str">
            <v>кредиты иностранных банков</v>
          </cell>
        </row>
        <row r="4">
          <cell r="O4" t="str">
            <v>заемные средства др. организаций</v>
          </cell>
        </row>
        <row r="5">
          <cell r="O5" t="str">
            <v>федеральный бюджет</v>
          </cell>
        </row>
        <row r="6">
          <cell r="O6" t="str">
            <v>бюджет субъекта Российской Федерации</v>
          </cell>
        </row>
        <row r="7">
          <cell r="O7" t="str">
            <v>бюджет муниципального образования</v>
          </cell>
        </row>
        <row r="8">
          <cell r="O8" t="str">
            <v>средства внебюджетных фондов</v>
          </cell>
        </row>
        <row r="9">
          <cell r="O9" t="str">
            <v>прибыль, направленная на инвестиции</v>
          </cell>
        </row>
        <row r="10">
          <cell r="O10" t="str">
            <v>амортизация</v>
          </cell>
        </row>
        <row r="11">
          <cell r="O11" t="str">
            <v>инвестиционная надбавка к тарифу</v>
          </cell>
        </row>
        <row r="12">
          <cell r="O12" t="str">
            <v>плата за подключение (технологическое присоединение)</v>
          </cell>
        </row>
        <row r="13">
          <cell r="O13" t="str">
            <v>прочие средства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7"/>
      <sheetName val="modList05"/>
      <sheetName val="modProv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3.5.1"/>
      <sheetName val="Форма 3.5.1"/>
      <sheetName val="Форма 1.0.1 | Форма 3.5.2"/>
      <sheetName val="Форма 3.5.2"/>
      <sheetName val="Форма 1.0.1 | Форма 3.6"/>
      <sheetName val="Форма 3.6"/>
      <sheetName val="Форма 1.0.1 | Форма 3.7"/>
      <sheetName val="Форма 3.7"/>
      <sheetName val="Форма 1.0.2"/>
      <sheetName val="Сведения об изменении"/>
      <sheetName val="Комментарии"/>
      <sheetName val="Проверка"/>
      <sheetName val="modReestr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REESTR_IP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frmListIP"/>
      <sheetName val="modServiceModule"/>
      <sheetName val="modfrmCheckUpdates"/>
      <sheetName val="REESTR_DS"/>
      <sheetName val="REESTR_CHS"/>
      <sheetName val="REESTR_LI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24">
          <cell r="I24">
            <v>1546.3507199999999</v>
          </cell>
        </row>
        <row r="26">
          <cell r="G26">
            <v>2020</v>
          </cell>
        </row>
        <row r="29">
          <cell r="G29">
            <v>2021</v>
          </cell>
        </row>
        <row r="32">
          <cell r="G32">
            <v>2022</v>
          </cell>
        </row>
        <row r="35">
          <cell r="G35">
            <v>2025</v>
          </cell>
        </row>
        <row r="38">
          <cell r="G38">
            <v>2026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7"/>
      <sheetName val="modList05"/>
      <sheetName val="modProv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3.5.1"/>
      <sheetName val="Форма 3.5.1"/>
      <sheetName val="Форма 1.0.1 | Форма 3.5.2"/>
      <sheetName val="Форма 3.5.2"/>
      <sheetName val="Форма 1.0.1 | Форма 3.6"/>
      <sheetName val="Форма 3.6"/>
      <sheetName val="Форма 1.0.1 | Форма 3.7"/>
      <sheetName val="Форма 3.7"/>
      <sheetName val="Форма 1.0.2"/>
      <sheetName val="Сведения об изменении"/>
      <sheetName val="Комментарии"/>
      <sheetName val="Проверка"/>
      <sheetName val="modReestr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REESTR_IP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frmListIP"/>
      <sheetName val="modServiceModule"/>
      <sheetName val="modfrmCheckUpdates"/>
      <sheetName val="REESTR_DS"/>
      <sheetName val="REESTR_CHS"/>
      <sheetName val="REESTR_LINK"/>
      <sheetName val="FAS.JKH.OPEN.INFO.BALANCE"/>
    </sheetNames>
    <definedNames>
      <definedName name="modfrmDateChoose.CalendarShow"/>
      <definedName name="modInfo.FREEZE_PANES_STATI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0"/>
  <sheetViews>
    <sheetView topLeftCell="F4" workbookViewId="0">
      <selection activeCell="K19" sqref="K19"/>
    </sheetView>
  </sheetViews>
  <sheetFormatPr defaultColWidth="10.5703125" defaultRowHeight="11.25" x14ac:dyDescent="0.25"/>
  <cols>
    <col min="1" max="1" width="8" style="1" hidden="1" customWidth="1"/>
    <col min="2" max="2" width="4.140625" style="2" hidden="1" customWidth="1"/>
    <col min="3" max="3" width="2" style="1" hidden="1" customWidth="1"/>
    <col min="4" max="4" width="3.7109375" style="1" customWidth="1"/>
    <col min="5" max="5" width="3.7109375" style="3" hidden="1" customWidth="1"/>
    <col min="6" max="6" width="7.7109375" style="3" customWidth="1"/>
    <col min="7" max="7" width="49.140625" style="3" customWidth="1"/>
    <col min="8" max="8" width="14" style="3" customWidth="1"/>
    <col min="9" max="9" width="25.7109375" style="3" customWidth="1"/>
    <col min="10" max="10" width="24" style="3" customWidth="1"/>
    <col min="11" max="17" width="25.7109375" style="3" customWidth="1"/>
    <col min="18" max="18" width="12.5703125" style="3" hidden="1" customWidth="1"/>
    <col min="19" max="19" width="1.7109375" style="3" hidden="1" customWidth="1"/>
    <col min="20" max="20" width="139.7109375" style="3" hidden="1" customWidth="1"/>
    <col min="21" max="81" width="24.85546875" style="3" customWidth="1"/>
    <col min="82" max="16384" width="10.5703125" style="3"/>
  </cols>
  <sheetData>
    <row r="1" spans="5:21" ht="11.25" hidden="1" customHeight="1" x14ac:dyDescent="0.25"/>
    <row r="2" spans="5:21" ht="11.25" hidden="1" customHeight="1" x14ac:dyDescent="0.25"/>
    <row r="3" spans="5:21" ht="11.25" hidden="1" customHeight="1" x14ac:dyDescent="0.25"/>
    <row r="4" spans="5:21" ht="3" customHeight="1" x14ac:dyDescent="0.25">
      <c r="E4" s="4"/>
      <c r="F4" s="4"/>
      <c r="G4" s="4"/>
      <c r="H4" s="4"/>
      <c r="I4" s="5"/>
    </row>
    <row r="5" spans="5:21" ht="16.5" customHeight="1" x14ac:dyDescent="0.25">
      <c r="E5" s="4"/>
      <c r="F5" s="80" t="s">
        <v>175</v>
      </c>
      <c r="G5" s="81"/>
      <c r="H5" s="81"/>
      <c r="I5" s="82"/>
    </row>
    <row r="6" spans="5:21" ht="16.5" customHeight="1" x14ac:dyDescent="0.25">
      <c r="E6" s="4"/>
      <c r="F6" s="4"/>
      <c r="G6" s="6"/>
      <c r="H6" s="6"/>
      <c r="I6" s="7">
        <v>22</v>
      </c>
      <c r="K6" s="8" t="s">
        <v>0</v>
      </c>
      <c r="L6" s="8" t="s">
        <v>0</v>
      </c>
      <c r="M6" s="8" t="s">
        <v>0</v>
      </c>
      <c r="N6" s="8" t="s">
        <v>0</v>
      </c>
      <c r="O6" s="8" t="s">
        <v>0</v>
      </c>
      <c r="P6" s="8" t="s">
        <v>0</v>
      </c>
      <c r="Q6" s="8" t="s">
        <v>0</v>
      </c>
    </row>
    <row r="7" spans="5:21" ht="18" customHeight="1" x14ac:dyDescent="0.25">
      <c r="E7" s="4"/>
      <c r="F7" s="83" t="s">
        <v>1</v>
      </c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 t="s">
        <v>2</v>
      </c>
    </row>
    <row r="8" spans="5:21" x14ac:dyDescent="0.25">
      <c r="E8" s="4"/>
      <c r="F8" s="83" t="s">
        <v>3</v>
      </c>
      <c r="G8" s="84" t="s">
        <v>4</v>
      </c>
      <c r="H8" s="84" t="s">
        <v>5</v>
      </c>
      <c r="I8" s="85" t="s">
        <v>6</v>
      </c>
      <c r="J8" s="86"/>
      <c r="K8" s="86"/>
      <c r="L8" s="86"/>
      <c r="M8" s="86"/>
      <c r="N8" s="86"/>
      <c r="O8" s="86"/>
      <c r="P8" s="86"/>
      <c r="Q8" s="86"/>
      <c r="R8" s="87"/>
      <c r="S8" s="9"/>
      <c r="T8" s="83"/>
    </row>
    <row r="9" spans="5:21" ht="22.5" x14ac:dyDescent="0.15">
      <c r="F9" s="83"/>
      <c r="G9" s="84"/>
      <c r="H9" s="84"/>
      <c r="I9" s="10" t="s">
        <v>7</v>
      </c>
      <c r="J9" s="10" t="s">
        <v>8</v>
      </c>
      <c r="K9" s="10" t="s">
        <v>8</v>
      </c>
      <c r="L9" s="10" t="s">
        <v>8</v>
      </c>
      <c r="M9" s="10" t="s">
        <v>8</v>
      </c>
      <c r="N9" s="10" t="s">
        <v>8</v>
      </c>
      <c r="O9" s="10" t="s">
        <v>8</v>
      </c>
      <c r="P9" s="10" t="s">
        <v>8</v>
      </c>
      <c r="Q9" s="10" t="s">
        <v>8</v>
      </c>
      <c r="R9" s="11" t="s">
        <v>9</v>
      </c>
      <c r="S9" s="9"/>
      <c r="T9" s="83"/>
      <c r="U9" s="12"/>
    </row>
    <row r="10" spans="5:21" x14ac:dyDescent="0.15">
      <c r="F10" s="13" t="s">
        <v>10</v>
      </c>
      <c r="G10" s="14" t="s">
        <v>11</v>
      </c>
      <c r="H10" s="14" t="s">
        <v>12</v>
      </c>
      <c r="I10" s="14" t="s">
        <v>13</v>
      </c>
      <c r="J10" s="15" t="s">
        <v>14</v>
      </c>
      <c r="K10" s="15" t="s">
        <v>15</v>
      </c>
      <c r="L10" s="15" t="s">
        <v>16</v>
      </c>
      <c r="M10" s="15" t="s">
        <v>17</v>
      </c>
      <c r="N10" s="15" t="s">
        <v>18</v>
      </c>
      <c r="O10" s="15" t="s">
        <v>19</v>
      </c>
      <c r="P10" s="15" t="s">
        <v>20</v>
      </c>
      <c r="Q10" s="15" t="s">
        <v>21</v>
      </c>
      <c r="R10" s="16"/>
      <c r="S10" s="17"/>
      <c r="T10" s="18"/>
      <c r="U10" s="12"/>
    </row>
    <row r="11" spans="5:21" ht="112.5" x14ac:dyDescent="0.25">
      <c r="F11" s="19">
        <v>1</v>
      </c>
      <c r="G11" s="20" t="s">
        <v>22</v>
      </c>
      <c r="H11" s="21" t="s">
        <v>23</v>
      </c>
      <c r="I11" s="22" t="s">
        <v>24</v>
      </c>
      <c r="J11" s="23" t="s">
        <v>25</v>
      </c>
      <c r="K11" s="23" t="s">
        <v>26</v>
      </c>
      <c r="L11" s="23" t="s">
        <v>27</v>
      </c>
      <c r="M11" s="23" t="s">
        <v>28</v>
      </c>
      <c r="N11" s="23" t="s">
        <v>29</v>
      </c>
      <c r="O11" s="23" t="s">
        <v>30</v>
      </c>
      <c r="P11" s="23" t="s">
        <v>31</v>
      </c>
      <c r="Q11" s="23" t="s">
        <v>32</v>
      </c>
      <c r="R11" s="24"/>
      <c r="S11" s="17"/>
      <c r="T11" s="9"/>
      <c r="U11" s="25"/>
    </row>
    <row r="12" spans="5:21" ht="18.75" x14ac:dyDescent="0.25">
      <c r="F12" s="19">
        <v>2</v>
      </c>
      <c r="G12" s="20" t="s">
        <v>33</v>
      </c>
      <c r="H12" s="21" t="s">
        <v>23</v>
      </c>
      <c r="I12" s="26" t="s">
        <v>34</v>
      </c>
      <c r="J12" s="21" t="s">
        <v>23</v>
      </c>
      <c r="K12" s="21" t="s">
        <v>23</v>
      </c>
      <c r="L12" s="21" t="s">
        <v>23</v>
      </c>
      <c r="M12" s="21" t="s">
        <v>23</v>
      </c>
      <c r="N12" s="21" t="s">
        <v>23</v>
      </c>
      <c r="O12" s="21" t="s">
        <v>23</v>
      </c>
      <c r="P12" s="21" t="s">
        <v>23</v>
      </c>
      <c r="Q12" s="21" t="s">
        <v>23</v>
      </c>
      <c r="R12" s="24"/>
      <c r="S12" s="17"/>
      <c r="T12" s="9" t="s">
        <v>35</v>
      </c>
      <c r="U12" s="25"/>
    </row>
    <row r="13" spans="5:21" ht="18.75" x14ac:dyDescent="0.25">
      <c r="F13" s="19" t="s">
        <v>36</v>
      </c>
      <c r="G13" s="27" t="s">
        <v>37</v>
      </c>
      <c r="H13" s="21" t="s">
        <v>23</v>
      </c>
      <c r="I13" s="26" t="s">
        <v>38</v>
      </c>
      <c r="J13" s="21" t="s">
        <v>23</v>
      </c>
      <c r="K13" s="21" t="s">
        <v>23</v>
      </c>
      <c r="L13" s="21" t="s">
        <v>23</v>
      </c>
      <c r="M13" s="21" t="s">
        <v>23</v>
      </c>
      <c r="N13" s="21" t="s">
        <v>23</v>
      </c>
      <c r="O13" s="21" t="s">
        <v>23</v>
      </c>
      <c r="P13" s="21" t="s">
        <v>23</v>
      </c>
      <c r="Q13" s="21" t="s">
        <v>23</v>
      </c>
      <c r="R13" s="24"/>
      <c r="S13" s="17"/>
      <c r="T13" s="9" t="s">
        <v>39</v>
      </c>
      <c r="U13" s="25"/>
    </row>
    <row r="14" spans="5:21" ht="78.75" x14ac:dyDescent="0.25">
      <c r="F14" s="19" t="s">
        <v>12</v>
      </c>
      <c r="G14" s="20" t="s">
        <v>40</v>
      </c>
      <c r="H14" s="21" t="s">
        <v>23</v>
      </c>
      <c r="I14" s="22" t="s">
        <v>41</v>
      </c>
      <c r="J14" s="21" t="s">
        <v>23</v>
      </c>
      <c r="K14" s="21" t="s">
        <v>23</v>
      </c>
      <c r="L14" s="21" t="s">
        <v>23</v>
      </c>
      <c r="M14" s="21" t="s">
        <v>23</v>
      </c>
      <c r="N14" s="21" t="s">
        <v>23</v>
      </c>
      <c r="O14" s="21" t="s">
        <v>23</v>
      </c>
      <c r="P14" s="21" t="s">
        <v>23</v>
      </c>
      <c r="Q14" s="21" t="s">
        <v>23</v>
      </c>
      <c r="R14" s="24"/>
      <c r="S14" s="17"/>
      <c r="T14" s="9" t="s">
        <v>42</v>
      </c>
      <c r="U14" s="25"/>
    </row>
    <row r="15" spans="5:21" ht="56.25" x14ac:dyDescent="0.25">
      <c r="F15" s="19" t="s">
        <v>13</v>
      </c>
      <c r="G15" s="20" t="s">
        <v>43</v>
      </c>
      <c r="H15" s="21" t="s">
        <v>23</v>
      </c>
      <c r="I15" s="23" t="s">
        <v>44</v>
      </c>
      <c r="J15" s="21" t="s">
        <v>23</v>
      </c>
      <c r="K15" s="21" t="s">
        <v>23</v>
      </c>
      <c r="L15" s="21" t="s">
        <v>23</v>
      </c>
      <c r="M15" s="21" t="s">
        <v>23</v>
      </c>
      <c r="N15" s="21" t="s">
        <v>23</v>
      </c>
      <c r="O15" s="21" t="s">
        <v>23</v>
      </c>
      <c r="P15" s="21" t="s">
        <v>23</v>
      </c>
      <c r="Q15" s="21" t="s">
        <v>23</v>
      </c>
      <c r="R15" s="24"/>
      <c r="S15" s="17"/>
      <c r="T15" s="9" t="s">
        <v>45</v>
      </c>
      <c r="U15" s="25"/>
    </row>
    <row r="16" spans="5:21" ht="22.5" x14ac:dyDescent="0.25">
      <c r="F16" s="19" t="s">
        <v>46</v>
      </c>
      <c r="G16" s="20" t="s">
        <v>47</v>
      </c>
      <c r="H16" s="21" t="s">
        <v>23</v>
      </c>
      <c r="I16" s="23" t="s">
        <v>48</v>
      </c>
      <c r="J16" s="21" t="s">
        <v>23</v>
      </c>
      <c r="K16" s="21" t="s">
        <v>23</v>
      </c>
      <c r="L16" s="21" t="s">
        <v>23</v>
      </c>
      <c r="M16" s="21" t="s">
        <v>23</v>
      </c>
      <c r="N16" s="21" t="s">
        <v>23</v>
      </c>
      <c r="O16" s="21" t="s">
        <v>23</v>
      </c>
      <c r="P16" s="21" t="s">
        <v>23</v>
      </c>
      <c r="Q16" s="21" t="s">
        <v>23</v>
      </c>
      <c r="R16" s="24"/>
      <c r="S16" s="17"/>
      <c r="T16" s="9"/>
      <c r="U16" s="25"/>
    </row>
    <row r="17" spans="2:21" ht="22.5" x14ac:dyDescent="0.25">
      <c r="F17" s="19" t="s">
        <v>49</v>
      </c>
      <c r="G17" s="20" t="s">
        <v>50</v>
      </c>
      <c r="H17" s="21" t="s">
        <v>23</v>
      </c>
      <c r="I17" s="28" t="s">
        <v>51</v>
      </c>
      <c r="J17" s="26"/>
      <c r="K17" s="26" t="s">
        <v>52</v>
      </c>
      <c r="L17" s="26" t="s">
        <v>52</v>
      </c>
      <c r="M17" s="26" t="s">
        <v>51</v>
      </c>
      <c r="N17" s="26" t="s">
        <v>52</v>
      </c>
      <c r="O17" s="26" t="s">
        <v>52</v>
      </c>
      <c r="P17" s="26" t="s">
        <v>51</v>
      </c>
      <c r="Q17" s="26" t="s">
        <v>52</v>
      </c>
      <c r="R17" s="24"/>
      <c r="S17" s="17"/>
      <c r="T17" s="9" t="s">
        <v>53</v>
      </c>
      <c r="U17" s="25"/>
    </row>
    <row r="18" spans="2:21" ht="22.5" x14ac:dyDescent="0.25">
      <c r="F18" s="19" t="s">
        <v>54</v>
      </c>
      <c r="G18" s="20" t="s">
        <v>55</v>
      </c>
      <c r="H18" s="21" t="s">
        <v>23</v>
      </c>
      <c r="I18" s="28" t="s">
        <v>56</v>
      </c>
      <c r="J18" s="26"/>
      <c r="K18" s="26" t="s">
        <v>57</v>
      </c>
      <c r="L18" s="26" t="s">
        <v>57</v>
      </c>
      <c r="M18" s="26" t="s">
        <v>57</v>
      </c>
      <c r="N18" s="26" t="s">
        <v>57</v>
      </c>
      <c r="O18" s="26" t="s">
        <v>57</v>
      </c>
      <c r="P18" s="26" t="s">
        <v>57</v>
      </c>
      <c r="Q18" s="26" t="s">
        <v>58</v>
      </c>
      <c r="R18" s="24"/>
      <c r="S18" s="17"/>
      <c r="T18" s="9" t="s">
        <v>59</v>
      </c>
      <c r="U18" s="25"/>
    </row>
    <row r="19" spans="2:21" ht="56.25" x14ac:dyDescent="0.25">
      <c r="F19" s="19" t="s">
        <v>60</v>
      </c>
      <c r="G19" s="20" t="s">
        <v>61</v>
      </c>
      <c r="H19" s="21" t="s">
        <v>62</v>
      </c>
      <c r="I19" s="29">
        <v>71147.028857179976</v>
      </c>
      <c r="J19" s="29">
        <v>61446.572637179983</v>
      </c>
      <c r="K19" s="29">
        <v>38.244439999999997</v>
      </c>
      <c r="L19" s="29">
        <v>5853.1921899999998</v>
      </c>
      <c r="M19" s="29">
        <v>3.55986</v>
      </c>
      <c r="N19" s="29">
        <v>0</v>
      </c>
      <c r="O19" s="29">
        <v>0</v>
      </c>
      <c r="P19" s="29">
        <v>175.45973000000001</v>
      </c>
      <c r="Q19" s="29">
        <v>3630</v>
      </c>
      <c r="R19" s="30"/>
      <c r="S19" s="31"/>
      <c r="T19" s="9" t="s">
        <v>63</v>
      </c>
      <c r="U19" s="32"/>
    </row>
    <row r="20" spans="2:21" ht="33.75" hidden="1" x14ac:dyDescent="0.25">
      <c r="B20" s="88" t="s">
        <v>64</v>
      </c>
      <c r="F20" s="19" t="str">
        <f>B20</f>
        <v>8.0</v>
      </c>
      <c r="G20" s="33"/>
      <c r="H20" s="21" t="s">
        <v>62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30" t="s">
        <v>65</v>
      </c>
      <c r="S20" s="31"/>
      <c r="T20" s="9" t="s">
        <v>66</v>
      </c>
      <c r="U20" s="32"/>
    </row>
    <row r="21" spans="2:21" ht="45" hidden="1" x14ac:dyDescent="0.25">
      <c r="B21" s="88"/>
      <c r="C21" s="1">
        <v>1</v>
      </c>
      <c r="F21" s="34" t="str">
        <f>B20&amp;"."&amp;C21</f>
        <v>8.0.1</v>
      </c>
      <c r="G21" s="35"/>
      <c r="H21" s="36" t="s">
        <v>62</v>
      </c>
      <c r="I21" s="37"/>
      <c r="J21" s="38"/>
      <c r="K21" s="38"/>
      <c r="L21" s="38"/>
      <c r="M21" s="38"/>
      <c r="N21" s="38"/>
      <c r="O21" s="38"/>
      <c r="P21" s="38"/>
      <c r="Q21" s="38"/>
      <c r="R21" s="30" t="s">
        <v>67</v>
      </c>
      <c r="S21" s="31"/>
      <c r="T21" s="9" t="s">
        <v>68</v>
      </c>
      <c r="U21" s="32"/>
    </row>
    <row r="22" spans="2:21" ht="18.75" hidden="1" x14ac:dyDescent="0.25">
      <c r="B22" s="88"/>
      <c r="F22" s="39"/>
      <c r="G22" s="40" t="s">
        <v>69</v>
      </c>
      <c r="H22" s="41"/>
      <c r="I22" s="42"/>
      <c r="J22" s="42"/>
      <c r="K22" s="42"/>
      <c r="L22" s="42"/>
      <c r="M22" s="42"/>
      <c r="N22" s="42"/>
      <c r="O22" s="42"/>
      <c r="P22" s="42"/>
      <c r="Q22" s="42"/>
      <c r="R22" s="43"/>
      <c r="S22" s="31"/>
      <c r="T22" s="9"/>
      <c r="U22" s="32"/>
    </row>
    <row r="23" spans="2:21" ht="33.75" x14ac:dyDescent="0.25">
      <c r="B23" s="88" t="s">
        <v>70</v>
      </c>
      <c r="D23" s="8"/>
      <c r="F23" s="44" t="str">
        <f>B23</f>
        <v>8.1</v>
      </c>
      <c r="G23" s="33">
        <v>2020</v>
      </c>
      <c r="H23" s="45" t="s">
        <v>62</v>
      </c>
      <c r="I23" s="46">
        <v>88262.228579999995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30" t="s">
        <v>65</v>
      </c>
      <c r="S23" s="31"/>
      <c r="T23" s="9" t="s">
        <v>66</v>
      </c>
      <c r="U23" s="32"/>
    </row>
    <row r="24" spans="2:21" ht="45" x14ac:dyDescent="0.25">
      <c r="B24" s="88"/>
      <c r="C24" s="1">
        <v>1</v>
      </c>
      <c r="F24" s="47" t="str">
        <f>B23&amp;"."&amp;C24</f>
        <v>8.1.1</v>
      </c>
      <c r="G24" s="35" t="s">
        <v>71</v>
      </c>
      <c r="H24" s="21" t="s">
        <v>62</v>
      </c>
      <c r="I24" s="37">
        <v>20216.093379999998</v>
      </c>
      <c r="J24" s="38"/>
      <c r="K24" s="38"/>
      <c r="L24" s="38"/>
      <c r="M24" s="38"/>
      <c r="N24" s="38"/>
      <c r="O24" s="38"/>
      <c r="P24" s="38"/>
      <c r="Q24" s="38"/>
      <c r="R24" s="30" t="s">
        <v>67</v>
      </c>
      <c r="S24" s="31"/>
      <c r="T24" s="9" t="s">
        <v>68</v>
      </c>
      <c r="U24" s="32"/>
    </row>
    <row r="25" spans="2:21" ht="45" x14ac:dyDescent="0.25">
      <c r="B25" s="88"/>
      <c r="C25" s="1">
        <v>2</v>
      </c>
      <c r="E25" s="8" t="s">
        <v>0</v>
      </c>
      <c r="F25" s="34" t="str">
        <f>$B$23&amp;"."&amp;$C$25</f>
        <v>8.1.2</v>
      </c>
      <c r="G25" s="35" t="s">
        <v>72</v>
      </c>
      <c r="H25" s="36" t="s">
        <v>62</v>
      </c>
      <c r="I25" s="37">
        <v>68046.135200000004</v>
      </c>
      <c r="J25" s="38"/>
      <c r="K25" s="38"/>
      <c r="L25" s="38"/>
      <c r="M25" s="38"/>
      <c r="N25" s="38"/>
      <c r="O25" s="38"/>
      <c r="P25" s="38"/>
      <c r="Q25" s="38"/>
      <c r="R25" s="30" t="s">
        <v>67</v>
      </c>
      <c r="S25" s="31"/>
      <c r="T25" s="9" t="s">
        <v>68</v>
      </c>
      <c r="U25" s="32"/>
    </row>
    <row r="26" spans="2:21" ht="18.75" x14ac:dyDescent="0.25">
      <c r="B26" s="88"/>
      <c r="F26" s="48"/>
      <c r="G26" s="40" t="s">
        <v>69</v>
      </c>
      <c r="H26" s="41"/>
      <c r="I26" s="42"/>
      <c r="J26" s="42"/>
      <c r="K26" s="42"/>
      <c r="L26" s="42"/>
      <c r="M26" s="42"/>
      <c r="N26" s="42"/>
      <c r="O26" s="42"/>
      <c r="P26" s="42"/>
      <c r="Q26" s="42"/>
      <c r="R26" s="43"/>
      <c r="S26" s="31"/>
      <c r="T26" s="9"/>
      <c r="U26" s="32"/>
    </row>
    <row r="27" spans="2:21" ht="33.75" x14ac:dyDescent="0.25">
      <c r="B27" s="88" t="s">
        <v>73</v>
      </c>
      <c r="D27" s="8" t="s">
        <v>0</v>
      </c>
      <c r="F27" s="19" t="str">
        <f>B27</f>
        <v>8.2</v>
      </c>
      <c r="G27" s="33">
        <v>2021</v>
      </c>
      <c r="H27" s="21" t="s">
        <v>62</v>
      </c>
      <c r="I27" s="29">
        <v>71147.028857180005</v>
      </c>
      <c r="J27" s="29">
        <v>61446.572637179983</v>
      </c>
      <c r="K27" s="29">
        <v>38.244439999999997</v>
      </c>
      <c r="L27" s="29">
        <v>5853.1921899999998</v>
      </c>
      <c r="M27" s="29">
        <v>3.55986</v>
      </c>
      <c r="N27" s="29">
        <v>0</v>
      </c>
      <c r="O27" s="29">
        <v>0</v>
      </c>
      <c r="P27" s="29">
        <v>175.45973000000001</v>
      </c>
      <c r="Q27" s="29">
        <v>3630</v>
      </c>
      <c r="R27" s="30" t="s">
        <v>65</v>
      </c>
      <c r="S27" s="31"/>
      <c r="T27" s="9" t="s">
        <v>66</v>
      </c>
      <c r="U27" s="32"/>
    </row>
    <row r="28" spans="2:21" ht="45" x14ac:dyDescent="0.25">
      <c r="B28" s="88"/>
      <c r="C28" s="1">
        <v>1</v>
      </c>
      <c r="F28" s="34" t="str">
        <f>B27&amp;"."&amp;C28</f>
        <v>8.2.1</v>
      </c>
      <c r="G28" s="35" t="s">
        <v>71</v>
      </c>
      <c r="H28" s="36" t="s">
        <v>62</v>
      </c>
      <c r="I28" s="37">
        <v>7222.7405476173772</v>
      </c>
      <c r="J28" s="38">
        <v>1327.7440576173776</v>
      </c>
      <c r="K28" s="38">
        <v>38.244439999999997</v>
      </c>
      <c r="L28" s="38">
        <v>5853.1921899999998</v>
      </c>
      <c r="M28" s="38">
        <v>3.55986</v>
      </c>
      <c r="N28" s="38">
        <v>0</v>
      </c>
      <c r="O28" s="38">
        <v>0</v>
      </c>
      <c r="P28" s="38">
        <v>0</v>
      </c>
      <c r="Q28" s="38">
        <v>0</v>
      </c>
      <c r="R28" s="30" t="s">
        <v>67</v>
      </c>
      <c r="S28" s="31"/>
      <c r="T28" s="9" t="s">
        <v>68</v>
      </c>
      <c r="U28" s="32"/>
    </row>
    <row r="29" spans="2:21" ht="45" x14ac:dyDescent="0.25">
      <c r="B29" s="88"/>
      <c r="C29" s="1">
        <v>2</v>
      </c>
      <c r="E29" s="8" t="s">
        <v>0</v>
      </c>
      <c r="F29" s="34" t="str">
        <f>$B$27&amp;"."&amp;$C$29</f>
        <v>8.2.2</v>
      </c>
      <c r="G29" s="35" t="s">
        <v>72</v>
      </c>
      <c r="H29" s="36" t="s">
        <v>62</v>
      </c>
      <c r="I29" s="37">
        <v>60294.288309562631</v>
      </c>
      <c r="J29" s="38">
        <v>60118.828579562607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175.45973000000001</v>
      </c>
      <c r="Q29" s="38">
        <v>0</v>
      </c>
      <c r="R29" s="30" t="s">
        <v>67</v>
      </c>
      <c r="S29" s="31"/>
      <c r="T29" s="9" t="s">
        <v>68</v>
      </c>
      <c r="U29" s="32"/>
    </row>
    <row r="30" spans="2:21" ht="45" x14ac:dyDescent="0.25">
      <c r="B30" s="88"/>
      <c r="C30" s="1">
        <v>3</v>
      </c>
      <c r="E30" s="8" t="s">
        <v>0</v>
      </c>
      <c r="F30" s="34" t="str">
        <f>$B$27&amp;"."&amp;$C$30</f>
        <v>8.2.3</v>
      </c>
      <c r="G30" s="35" t="s">
        <v>74</v>
      </c>
      <c r="H30" s="36" t="s">
        <v>62</v>
      </c>
      <c r="I30" s="37">
        <v>3630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3630</v>
      </c>
      <c r="R30" s="30" t="s">
        <v>67</v>
      </c>
      <c r="S30" s="31"/>
      <c r="T30" s="9" t="s">
        <v>68</v>
      </c>
      <c r="U30" s="32"/>
    </row>
    <row r="31" spans="2:21" ht="18.75" x14ac:dyDescent="0.25">
      <c r="B31" s="88"/>
      <c r="F31" s="39"/>
      <c r="G31" s="40" t="s">
        <v>69</v>
      </c>
      <c r="H31" s="41"/>
      <c r="I31" s="42"/>
      <c r="J31" s="42"/>
      <c r="K31" s="42"/>
      <c r="L31" s="42"/>
      <c r="M31" s="42"/>
      <c r="N31" s="42"/>
      <c r="O31" s="42"/>
      <c r="P31" s="42"/>
      <c r="Q31" s="42"/>
      <c r="R31" s="43"/>
      <c r="S31" s="31"/>
      <c r="T31" s="9"/>
      <c r="U31" s="32"/>
    </row>
    <row r="32" spans="2:21" ht="33.75" x14ac:dyDescent="0.25">
      <c r="B32" s="88" t="s">
        <v>75</v>
      </c>
      <c r="D32" s="8" t="s">
        <v>0</v>
      </c>
      <c r="F32" s="19" t="str">
        <f>B32</f>
        <v>8.3</v>
      </c>
      <c r="G32" s="33">
        <v>2022</v>
      </c>
      <c r="H32" s="21" t="s">
        <v>62</v>
      </c>
      <c r="I32" s="29">
        <v>515887.96237515082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30" t="s">
        <v>65</v>
      </c>
      <c r="S32" s="31"/>
      <c r="T32" s="9" t="s">
        <v>66</v>
      </c>
      <c r="U32" s="32"/>
    </row>
    <row r="33" spans="2:21" ht="45" x14ac:dyDescent="0.25">
      <c r="B33" s="88"/>
      <c r="C33" s="1">
        <v>1</v>
      </c>
      <c r="F33" s="34" t="str">
        <f>B32&amp;"."&amp;C33</f>
        <v>8.3.1</v>
      </c>
      <c r="G33" s="35" t="s">
        <v>71</v>
      </c>
      <c r="H33" s="36" t="s">
        <v>62</v>
      </c>
      <c r="I33" s="37">
        <v>345317.96237515082</v>
      </c>
      <c r="J33" s="38"/>
      <c r="K33" s="38"/>
      <c r="L33" s="38"/>
      <c r="M33" s="38"/>
      <c r="N33" s="38"/>
      <c r="O33" s="38"/>
      <c r="P33" s="38"/>
      <c r="Q33" s="38"/>
      <c r="R33" s="30" t="s">
        <v>67</v>
      </c>
      <c r="S33" s="31"/>
      <c r="T33" s="9" t="s">
        <v>68</v>
      </c>
      <c r="U33" s="32"/>
    </row>
    <row r="34" spans="2:21" ht="45" x14ac:dyDescent="0.25">
      <c r="B34" s="88"/>
      <c r="C34" s="1">
        <v>2</v>
      </c>
      <c r="E34" s="8" t="s">
        <v>0</v>
      </c>
      <c r="F34" s="34" t="str">
        <f>$B$32&amp;"."&amp;$C$34</f>
        <v>8.3.2</v>
      </c>
      <c r="G34" s="35" t="s">
        <v>74</v>
      </c>
      <c r="H34" s="36" t="s">
        <v>62</v>
      </c>
      <c r="I34" s="37">
        <v>170570</v>
      </c>
      <c r="J34" s="38"/>
      <c r="K34" s="38"/>
      <c r="L34" s="38"/>
      <c r="M34" s="38"/>
      <c r="N34" s="38"/>
      <c r="O34" s="38"/>
      <c r="P34" s="38"/>
      <c r="Q34" s="38"/>
      <c r="R34" s="30" t="s">
        <v>67</v>
      </c>
      <c r="S34" s="31"/>
      <c r="T34" s="9" t="s">
        <v>68</v>
      </c>
      <c r="U34" s="32"/>
    </row>
    <row r="35" spans="2:21" ht="18.75" x14ac:dyDescent="0.25">
      <c r="B35" s="88"/>
      <c r="F35" s="39"/>
      <c r="G35" s="40" t="s">
        <v>69</v>
      </c>
      <c r="H35" s="41"/>
      <c r="I35" s="42"/>
      <c r="J35" s="42"/>
      <c r="K35" s="42"/>
      <c r="L35" s="42"/>
      <c r="M35" s="42"/>
      <c r="N35" s="42"/>
      <c r="O35" s="42"/>
      <c r="P35" s="42"/>
      <c r="Q35" s="42"/>
      <c r="R35" s="43"/>
      <c r="S35" s="31"/>
      <c r="T35" s="9"/>
      <c r="U35" s="32"/>
    </row>
    <row r="36" spans="2:21" ht="33.75" x14ac:dyDescent="0.25">
      <c r="B36" s="88" t="s">
        <v>76</v>
      </c>
      <c r="D36" s="8" t="s">
        <v>0</v>
      </c>
      <c r="F36" s="19" t="str">
        <f>B36</f>
        <v>8.4</v>
      </c>
      <c r="G36" s="33">
        <v>2023</v>
      </c>
      <c r="H36" s="21" t="s">
        <v>62</v>
      </c>
      <c r="I36" s="29">
        <v>729174.93026368238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30" t="s">
        <v>65</v>
      </c>
      <c r="S36" s="31"/>
      <c r="T36" s="9" t="s">
        <v>66</v>
      </c>
      <c r="U36" s="32"/>
    </row>
    <row r="37" spans="2:21" ht="45" x14ac:dyDescent="0.25">
      <c r="B37" s="88"/>
      <c r="C37" s="1">
        <v>1</v>
      </c>
      <c r="F37" s="34" t="str">
        <f>B36&amp;"."&amp;C37</f>
        <v>8.4.1</v>
      </c>
      <c r="G37" s="35" t="s">
        <v>71</v>
      </c>
      <c r="H37" s="36" t="s">
        <v>62</v>
      </c>
      <c r="I37" s="37">
        <v>88158.82</v>
      </c>
      <c r="J37" s="38"/>
      <c r="K37" s="38"/>
      <c r="L37" s="38"/>
      <c r="M37" s="38"/>
      <c r="N37" s="38"/>
      <c r="O37" s="38"/>
      <c r="P37" s="38"/>
      <c r="Q37" s="38"/>
      <c r="R37" s="30" t="s">
        <v>67</v>
      </c>
      <c r="S37" s="31"/>
      <c r="T37" s="9" t="s">
        <v>68</v>
      </c>
      <c r="U37" s="32"/>
    </row>
    <row r="38" spans="2:21" ht="45" x14ac:dyDescent="0.25">
      <c r="B38" s="88"/>
      <c r="C38" s="1">
        <v>2</v>
      </c>
      <c r="E38" s="8" t="s">
        <v>0</v>
      </c>
      <c r="F38" s="34" t="str">
        <f>$B$36&amp;"."&amp;$C$38</f>
        <v>8.4.2</v>
      </c>
      <c r="G38" s="35" t="s">
        <v>72</v>
      </c>
      <c r="H38" s="36" t="s">
        <v>62</v>
      </c>
      <c r="I38" s="37">
        <v>15216.110263682407</v>
      </c>
      <c r="J38" s="38"/>
      <c r="K38" s="38"/>
      <c r="L38" s="38"/>
      <c r="M38" s="38"/>
      <c r="N38" s="38"/>
      <c r="O38" s="38"/>
      <c r="P38" s="38"/>
      <c r="Q38" s="38"/>
      <c r="R38" s="30" t="s">
        <v>67</v>
      </c>
      <c r="S38" s="31"/>
      <c r="T38" s="9" t="s">
        <v>68</v>
      </c>
      <c r="U38" s="32"/>
    </row>
    <row r="39" spans="2:21" ht="45" x14ac:dyDescent="0.25">
      <c r="B39" s="88"/>
      <c r="C39" s="1">
        <v>3</v>
      </c>
      <c r="E39" s="8" t="s">
        <v>0</v>
      </c>
      <c r="F39" s="34" t="str">
        <f>$B$36&amp;"."&amp;$C$39</f>
        <v>8.4.3</v>
      </c>
      <c r="G39" s="35" t="s">
        <v>74</v>
      </c>
      <c r="H39" s="36" t="s">
        <v>62</v>
      </c>
      <c r="I39" s="37">
        <v>625800</v>
      </c>
      <c r="J39" s="38"/>
      <c r="K39" s="38"/>
      <c r="L39" s="38"/>
      <c r="M39" s="38"/>
      <c r="N39" s="38"/>
      <c r="O39" s="38"/>
      <c r="P39" s="38"/>
      <c r="Q39" s="38"/>
      <c r="R39" s="30" t="s">
        <v>67</v>
      </c>
      <c r="S39" s="31"/>
      <c r="T39" s="9" t="s">
        <v>68</v>
      </c>
      <c r="U39" s="32"/>
    </row>
    <row r="40" spans="2:21" ht="18.75" x14ac:dyDescent="0.25">
      <c r="B40" s="88"/>
      <c r="F40" s="39"/>
      <c r="G40" s="40" t="s">
        <v>69</v>
      </c>
      <c r="H40" s="41"/>
      <c r="I40" s="42"/>
      <c r="J40" s="42"/>
      <c r="K40" s="42"/>
      <c r="L40" s="42"/>
      <c r="M40" s="42"/>
      <c r="N40" s="42"/>
      <c r="O40" s="42"/>
      <c r="P40" s="42"/>
      <c r="Q40" s="42"/>
      <c r="R40" s="43"/>
      <c r="S40" s="31"/>
      <c r="T40" s="9"/>
      <c r="U40" s="32"/>
    </row>
    <row r="41" spans="2:21" ht="33.75" x14ac:dyDescent="0.25">
      <c r="B41" s="88" t="s">
        <v>77</v>
      </c>
      <c r="D41" s="8" t="s">
        <v>0</v>
      </c>
      <c r="F41" s="19" t="str">
        <f>B41</f>
        <v>8.5</v>
      </c>
      <c r="G41" s="33">
        <v>2024</v>
      </c>
      <c r="H41" s="21" t="s">
        <v>62</v>
      </c>
      <c r="I41" s="29">
        <v>71840.275574330357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30" t="s">
        <v>65</v>
      </c>
      <c r="S41" s="31"/>
      <c r="T41" s="9" t="s">
        <v>66</v>
      </c>
      <c r="U41" s="32"/>
    </row>
    <row r="42" spans="2:21" ht="45" x14ac:dyDescent="0.25">
      <c r="B42" s="88"/>
      <c r="C42" s="1">
        <v>1</v>
      </c>
      <c r="F42" s="34" t="str">
        <f>B41&amp;"."&amp;C42</f>
        <v>8.5.1</v>
      </c>
      <c r="G42" s="35" t="s">
        <v>71</v>
      </c>
      <c r="H42" s="36" t="s">
        <v>62</v>
      </c>
      <c r="I42" s="37">
        <v>52347.915000000001</v>
      </c>
      <c r="J42" s="38"/>
      <c r="K42" s="38"/>
      <c r="L42" s="38"/>
      <c r="M42" s="38"/>
      <c r="N42" s="38"/>
      <c r="O42" s="38"/>
      <c r="P42" s="38"/>
      <c r="Q42" s="38"/>
      <c r="R42" s="30" t="s">
        <v>67</v>
      </c>
      <c r="S42" s="31"/>
      <c r="T42" s="9" t="s">
        <v>68</v>
      </c>
      <c r="U42" s="32"/>
    </row>
    <row r="43" spans="2:21" ht="45" x14ac:dyDescent="0.25">
      <c r="B43" s="88"/>
      <c r="C43" s="1">
        <v>2</v>
      </c>
      <c r="E43" s="8" t="s">
        <v>0</v>
      </c>
      <c r="F43" s="34" t="str">
        <f>$B$41&amp;"."&amp;$C$43</f>
        <v>8.5.2</v>
      </c>
      <c r="G43" s="35" t="s">
        <v>72</v>
      </c>
      <c r="H43" s="36" t="s">
        <v>62</v>
      </c>
      <c r="I43" s="37">
        <v>19492.360574330349</v>
      </c>
      <c r="J43" s="38"/>
      <c r="K43" s="38"/>
      <c r="L43" s="38"/>
      <c r="M43" s="38"/>
      <c r="N43" s="38"/>
      <c r="O43" s="38"/>
      <c r="P43" s="38"/>
      <c r="Q43" s="38"/>
      <c r="R43" s="30" t="s">
        <v>67</v>
      </c>
      <c r="S43" s="31"/>
      <c r="T43" s="9" t="s">
        <v>68</v>
      </c>
      <c r="U43" s="32"/>
    </row>
    <row r="44" spans="2:21" ht="18.75" x14ac:dyDescent="0.25">
      <c r="B44" s="88"/>
      <c r="F44" s="39"/>
      <c r="G44" s="40" t="s">
        <v>69</v>
      </c>
      <c r="H44" s="41"/>
      <c r="I44" s="42"/>
      <c r="J44" s="42"/>
      <c r="K44" s="42"/>
      <c r="L44" s="42"/>
      <c r="M44" s="42"/>
      <c r="N44" s="42"/>
      <c r="O44" s="42"/>
      <c r="P44" s="42"/>
      <c r="Q44" s="42"/>
      <c r="R44" s="43"/>
      <c r="S44" s="31"/>
      <c r="T44" s="9"/>
      <c r="U44" s="32"/>
    </row>
    <row r="45" spans="2:21" ht="33.75" x14ac:dyDescent="0.25">
      <c r="B45" s="88" t="s">
        <v>78</v>
      </c>
      <c r="D45" s="8" t="s">
        <v>0</v>
      </c>
      <c r="F45" s="19" t="str">
        <f>B45</f>
        <v>8.6</v>
      </c>
      <c r="G45" s="33">
        <v>2025</v>
      </c>
      <c r="H45" s="21" t="s">
        <v>62</v>
      </c>
      <c r="I45" s="29">
        <v>82496.554021011965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30" t="s">
        <v>65</v>
      </c>
      <c r="S45" s="31"/>
      <c r="T45" s="9" t="s">
        <v>66</v>
      </c>
      <c r="U45" s="32"/>
    </row>
    <row r="46" spans="2:21" ht="45" x14ac:dyDescent="0.25">
      <c r="B46" s="88"/>
      <c r="C46" s="1">
        <v>1</v>
      </c>
      <c r="F46" s="34" t="str">
        <f>B45&amp;"."&amp;C46</f>
        <v>8.6.1</v>
      </c>
      <c r="G46" s="35" t="s">
        <v>71</v>
      </c>
      <c r="H46" s="36" t="s">
        <v>62</v>
      </c>
      <c r="I46" s="37">
        <v>62672</v>
      </c>
      <c r="J46" s="38"/>
      <c r="K46" s="38"/>
      <c r="L46" s="38"/>
      <c r="M46" s="38"/>
      <c r="N46" s="38"/>
      <c r="O46" s="38"/>
      <c r="P46" s="38"/>
      <c r="Q46" s="38"/>
      <c r="R46" s="30" t="s">
        <v>67</v>
      </c>
      <c r="S46" s="31"/>
      <c r="T46" s="9" t="s">
        <v>68</v>
      </c>
      <c r="U46" s="32"/>
    </row>
    <row r="47" spans="2:21" ht="45" x14ac:dyDescent="0.25">
      <c r="B47" s="88"/>
      <c r="C47" s="1">
        <v>2</v>
      </c>
      <c r="E47" s="8" t="s">
        <v>0</v>
      </c>
      <c r="F47" s="34" t="str">
        <f>$B$45&amp;"."&amp;$C$47</f>
        <v>8.6.2</v>
      </c>
      <c r="G47" s="35" t="s">
        <v>72</v>
      </c>
      <c r="H47" s="36" t="s">
        <v>62</v>
      </c>
      <c r="I47" s="37">
        <v>19824.554021011965</v>
      </c>
      <c r="J47" s="38"/>
      <c r="K47" s="38"/>
      <c r="L47" s="38"/>
      <c r="M47" s="38"/>
      <c r="N47" s="38"/>
      <c r="O47" s="38"/>
      <c r="P47" s="38"/>
      <c r="Q47" s="38"/>
      <c r="R47" s="30" t="s">
        <v>67</v>
      </c>
      <c r="S47" s="31"/>
      <c r="T47" s="9" t="s">
        <v>68</v>
      </c>
      <c r="U47" s="32"/>
    </row>
    <row r="48" spans="2:21" ht="18.75" x14ac:dyDescent="0.25">
      <c r="B48" s="88"/>
      <c r="F48" s="39"/>
      <c r="G48" s="40" t="s">
        <v>69</v>
      </c>
      <c r="H48" s="41"/>
      <c r="I48" s="42"/>
      <c r="J48" s="42"/>
      <c r="K48" s="42"/>
      <c r="L48" s="42"/>
      <c r="M48" s="42"/>
      <c r="N48" s="42"/>
      <c r="O48" s="42"/>
      <c r="P48" s="42"/>
      <c r="Q48" s="42"/>
      <c r="R48" s="43"/>
      <c r="S48" s="31"/>
      <c r="T48" s="9"/>
      <c r="U48" s="32"/>
    </row>
    <row r="49" spans="2:21" ht="33.75" x14ac:dyDescent="0.25">
      <c r="B49" s="88" t="s">
        <v>79</v>
      </c>
      <c r="D49" s="8" t="s">
        <v>0</v>
      </c>
      <c r="F49" s="19" t="str">
        <f>B49</f>
        <v>8.7</v>
      </c>
      <c r="G49" s="33">
        <v>2026</v>
      </c>
      <c r="H49" s="21" t="s">
        <v>62</v>
      </c>
      <c r="I49" s="29">
        <v>79572.040121525701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30" t="s">
        <v>65</v>
      </c>
      <c r="S49" s="31"/>
      <c r="T49" s="9" t="s">
        <v>66</v>
      </c>
      <c r="U49" s="32"/>
    </row>
    <row r="50" spans="2:21" ht="45" x14ac:dyDescent="0.25">
      <c r="B50" s="88"/>
      <c r="C50" s="1">
        <v>1</v>
      </c>
      <c r="F50" s="34" t="str">
        <f>B49&amp;"."&amp;C50</f>
        <v>8.7.1</v>
      </c>
      <c r="G50" s="35" t="s">
        <v>71</v>
      </c>
      <c r="H50" s="36" t="s">
        <v>62</v>
      </c>
      <c r="I50" s="37">
        <v>59410.666666666664</v>
      </c>
      <c r="J50" s="38"/>
      <c r="K50" s="38"/>
      <c r="L50" s="38"/>
      <c r="M50" s="38"/>
      <c r="N50" s="38"/>
      <c r="O50" s="38"/>
      <c r="P50" s="38"/>
      <c r="Q50" s="38"/>
      <c r="R50" s="30" t="s">
        <v>67</v>
      </c>
      <c r="S50" s="31"/>
      <c r="T50" s="9" t="s">
        <v>68</v>
      </c>
      <c r="U50" s="32"/>
    </row>
    <row r="51" spans="2:21" ht="45" x14ac:dyDescent="0.25">
      <c r="B51" s="88"/>
      <c r="C51" s="1">
        <v>2</v>
      </c>
      <c r="E51" s="8" t="s">
        <v>0</v>
      </c>
      <c r="F51" s="34" t="str">
        <f>$B$49&amp;"."&amp;$C$51</f>
        <v>8.7.2</v>
      </c>
      <c r="G51" s="35" t="s">
        <v>72</v>
      </c>
      <c r="H51" s="36" t="s">
        <v>62</v>
      </c>
      <c r="I51" s="37">
        <v>20161.37345485904</v>
      </c>
      <c r="J51" s="38"/>
      <c r="K51" s="38"/>
      <c r="L51" s="38"/>
      <c r="M51" s="38"/>
      <c r="N51" s="38"/>
      <c r="O51" s="38"/>
      <c r="P51" s="38"/>
      <c r="Q51" s="38"/>
      <c r="R51" s="30" t="s">
        <v>67</v>
      </c>
      <c r="S51" s="31"/>
      <c r="T51" s="9" t="s">
        <v>68</v>
      </c>
      <c r="U51" s="32"/>
    </row>
    <row r="52" spans="2:21" ht="18.75" x14ac:dyDescent="0.25">
      <c r="B52" s="88"/>
      <c r="F52" s="39"/>
      <c r="G52" s="40" t="s">
        <v>69</v>
      </c>
      <c r="H52" s="41"/>
      <c r="I52" s="42"/>
      <c r="J52" s="42"/>
      <c r="K52" s="42"/>
      <c r="L52" s="42"/>
      <c r="M52" s="42"/>
      <c r="N52" s="42"/>
      <c r="O52" s="42"/>
      <c r="P52" s="42"/>
      <c r="Q52" s="42"/>
      <c r="R52" s="43"/>
      <c r="S52" s="31"/>
      <c r="T52" s="9"/>
      <c r="U52" s="32"/>
    </row>
    <row r="53" spans="2:21" ht="33.75" x14ac:dyDescent="0.25">
      <c r="B53" s="88" t="s">
        <v>80</v>
      </c>
      <c r="D53" s="8" t="s">
        <v>0</v>
      </c>
      <c r="F53" s="19" t="str">
        <f>B53</f>
        <v>8.8</v>
      </c>
      <c r="G53" s="33">
        <v>2027</v>
      </c>
      <c r="H53" s="21" t="s">
        <v>62</v>
      </c>
      <c r="I53" s="29">
        <v>89165.507436419604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29">
        <v>0</v>
      </c>
      <c r="Q53" s="29">
        <v>0</v>
      </c>
      <c r="R53" s="30" t="s">
        <v>65</v>
      </c>
      <c r="S53" s="31"/>
      <c r="T53" s="9" t="s">
        <v>66</v>
      </c>
      <c r="U53" s="32"/>
    </row>
    <row r="54" spans="2:21" ht="45" x14ac:dyDescent="0.25">
      <c r="B54" s="88"/>
      <c r="C54" s="1">
        <v>1</v>
      </c>
      <c r="F54" s="34" t="str">
        <f>B53&amp;"."&amp;C54</f>
        <v>8.8.1</v>
      </c>
      <c r="G54" s="35" t="s">
        <v>71</v>
      </c>
      <c r="H54" s="36" t="s">
        <v>62</v>
      </c>
      <c r="I54" s="37">
        <v>68662.666666666599</v>
      </c>
      <c r="J54" s="38"/>
      <c r="K54" s="38"/>
      <c r="L54" s="38"/>
      <c r="M54" s="38"/>
      <c r="N54" s="38"/>
      <c r="O54" s="38"/>
      <c r="P54" s="38"/>
      <c r="Q54" s="38"/>
      <c r="R54" s="30" t="s">
        <v>67</v>
      </c>
      <c r="S54" s="31"/>
      <c r="T54" s="9" t="s">
        <v>68</v>
      </c>
      <c r="U54" s="32"/>
    </row>
    <row r="55" spans="2:21" ht="45" x14ac:dyDescent="0.25">
      <c r="B55" s="88"/>
      <c r="C55" s="1">
        <v>2</v>
      </c>
      <c r="E55" s="8" t="s">
        <v>0</v>
      </c>
      <c r="F55" s="34" t="str">
        <f>$B$53&amp;"."&amp;$C$55</f>
        <v>8.8.2</v>
      </c>
      <c r="G55" s="35" t="s">
        <v>72</v>
      </c>
      <c r="H55" s="36" t="s">
        <v>62</v>
      </c>
      <c r="I55" s="37">
        <v>20502.840769752998</v>
      </c>
      <c r="J55" s="38"/>
      <c r="K55" s="38"/>
      <c r="L55" s="38"/>
      <c r="M55" s="38"/>
      <c r="N55" s="38"/>
      <c r="O55" s="38"/>
      <c r="P55" s="38"/>
      <c r="Q55" s="38"/>
      <c r="R55" s="30" t="s">
        <v>67</v>
      </c>
      <c r="S55" s="31"/>
      <c r="T55" s="9" t="s">
        <v>68</v>
      </c>
      <c r="U55" s="32"/>
    </row>
    <row r="56" spans="2:21" ht="18.75" x14ac:dyDescent="0.25">
      <c r="B56" s="88"/>
      <c r="F56" s="39"/>
      <c r="G56" s="40" t="s">
        <v>69</v>
      </c>
      <c r="H56" s="41"/>
      <c r="I56" s="42"/>
      <c r="J56" s="42"/>
      <c r="K56" s="42"/>
      <c r="L56" s="42"/>
      <c r="M56" s="42"/>
      <c r="N56" s="42"/>
      <c r="O56" s="42"/>
      <c r="P56" s="42"/>
      <c r="Q56" s="42"/>
      <c r="R56" s="43"/>
      <c r="S56" s="31"/>
      <c r="T56" s="9"/>
      <c r="U56" s="32"/>
    </row>
    <row r="57" spans="2:21" ht="33.75" x14ac:dyDescent="0.25">
      <c r="B57" s="88" t="s">
        <v>81</v>
      </c>
      <c r="D57" s="8" t="s">
        <v>0</v>
      </c>
      <c r="F57" s="19" t="str">
        <f>B57</f>
        <v>8.9</v>
      </c>
      <c r="G57" s="33">
        <v>2028</v>
      </c>
      <c r="H57" s="21" t="s">
        <v>62</v>
      </c>
      <c r="I57" s="29">
        <v>99445.642492214727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  <c r="R57" s="30" t="s">
        <v>65</v>
      </c>
      <c r="S57" s="31"/>
      <c r="T57" s="9" t="s">
        <v>66</v>
      </c>
      <c r="U57" s="32"/>
    </row>
    <row r="58" spans="2:21" ht="45" x14ac:dyDescent="0.25">
      <c r="B58" s="88"/>
      <c r="C58" s="1">
        <v>1</v>
      </c>
      <c r="F58" s="34" t="str">
        <f>B57&amp;"."&amp;C58</f>
        <v>8.9.1</v>
      </c>
      <c r="G58" s="35" t="s">
        <v>71</v>
      </c>
      <c r="H58" s="36" t="s">
        <v>62</v>
      </c>
      <c r="I58" s="37">
        <v>78596.666666667006</v>
      </c>
      <c r="J58" s="38"/>
      <c r="K58" s="38"/>
      <c r="L58" s="38"/>
      <c r="M58" s="38"/>
      <c r="N58" s="38"/>
      <c r="O58" s="38"/>
      <c r="P58" s="38"/>
      <c r="Q58" s="38"/>
      <c r="R58" s="30" t="s">
        <v>67</v>
      </c>
      <c r="S58" s="31"/>
      <c r="T58" s="9" t="s">
        <v>68</v>
      </c>
      <c r="U58" s="32"/>
    </row>
    <row r="59" spans="2:21" ht="45" x14ac:dyDescent="0.25">
      <c r="B59" s="88"/>
      <c r="C59" s="1">
        <v>2</v>
      </c>
      <c r="E59" s="8" t="s">
        <v>0</v>
      </c>
      <c r="F59" s="34" t="str">
        <f>$B$57&amp;"."&amp;$C$59</f>
        <v>8.9.2</v>
      </c>
      <c r="G59" s="35" t="s">
        <v>72</v>
      </c>
      <c r="H59" s="36" t="s">
        <v>62</v>
      </c>
      <c r="I59" s="37">
        <v>20848.975825547717</v>
      </c>
      <c r="J59" s="38"/>
      <c r="K59" s="38"/>
      <c r="L59" s="38"/>
      <c r="M59" s="38"/>
      <c r="N59" s="38"/>
      <c r="O59" s="38"/>
      <c r="P59" s="38"/>
      <c r="Q59" s="38"/>
      <c r="R59" s="30" t="s">
        <v>67</v>
      </c>
      <c r="S59" s="31"/>
      <c r="T59" s="9" t="s">
        <v>68</v>
      </c>
      <c r="U59" s="32"/>
    </row>
    <row r="60" spans="2:21" ht="18.75" x14ac:dyDescent="0.25">
      <c r="B60" s="88"/>
      <c r="F60" s="39"/>
      <c r="G60" s="40" t="s">
        <v>69</v>
      </c>
      <c r="H60" s="41"/>
      <c r="I60" s="42"/>
      <c r="J60" s="42"/>
      <c r="K60" s="42"/>
      <c r="L60" s="42"/>
      <c r="M60" s="42"/>
      <c r="N60" s="42"/>
      <c r="O60" s="42"/>
      <c r="P60" s="42"/>
      <c r="Q60" s="42"/>
      <c r="R60" s="43"/>
      <c r="S60" s="31"/>
      <c r="T60" s="9"/>
      <c r="U60" s="32"/>
    </row>
    <row r="61" spans="2:21" ht="33.75" x14ac:dyDescent="0.25">
      <c r="B61" s="88" t="s">
        <v>82</v>
      </c>
      <c r="D61" s="8" t="s">
        <v>0</v>
      </c>
      <c r="F61" s="19" t="str">
        <f>B61</f>
        <v>8.10</v>
      </c>
      <c r="G61" s="33">
        <v>2029</v>
      </c>
      <c r="H61" s="21" t="s">
        <v>62</v>
      </c>
      <c r="I61" s="29">
        <v>127844.89672087232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29">
        <v>0</v>
      </c>
      <c r="R61" s="30" t="s">
        <v>65</v>
      </c>
      <c r="S61" s="31"/>
      <c r="T61" s="9" t="s">
        <v>66</v>
      </c>
      <c r="U61" s="32"/>
    </row>
    <row r="62" spans="2:21" ht="45" x14ac:dyDescent="0.25">
      <c r="B62" s="88"/>
      <c r="C62" s="1">
        <v>1</v>
      </c>
      <c r="F62" s="34" t="str">
        <f>B61&amp;"."&amp;C62</f>
        <v>8.10.1</v>
      </c>
      <c r="G62" s="35" t="s">
        <v>71</v>
      </c>
      <c r="H62" s="36" t="s">
        <v>62</v>
      </c>
      <c r="I62" s="37">
        <v>106645.1004</v>
      </c>
      <c r="J62" s="38"/>
      <c r="K62" s="38"/>
      <c r="L62" s="38"/>
      <c r="M62" s="38"/>
      <c r="N62" s="38"/>
      <c r="O62" s="38"/>
      <c r="P62" s="38"/>
      <c r="Q62" s="38"/>
      <c r="R62" s="30" t="s">
        <v>67</v>
      </c>
      <c r="S62" s="31"/>
      <c r="T62" s="9" t="s">
        <v>68</v>
      </c>
      <c r="U62" s="32"/>
    </row>
    <row r="63" spans="2:21" ht="45" x14ac:dyDescent="0.25">
      <c r="B63" s="88"/>
      <c r="C63" s="1">
        <v>2</v>
      </c>
      <c r="E63" s="8" t="s">
        <v>0</v>
      </c>
      <c r="F63" s="34" t="str">
        <f>$B$61&amp;"."&amp;$C$63</f>
        <v>8.10.2</v>
      </c>
      <c r="G63" s="35" t="s">
        <v>72</v>
      </c>
      <c r="H63" s="36" t="s">
        <v>62</v>
      </c>
      <c r="I63" s="37">
        <v>21199.79632087233</v>
      </c>
      <c r="J63" s="38"/>
      <c r="K63" s="38"/>
      <c r="L63" s="38"/>
      <c r="M63" s="38"/>
      <c r="N63" s="38"/>
      <c r="O63" s="38"/>
      <c r="P63" s="38"/>
      <c r="Q63" s="38"/>
      <c r="R63" s="30" t="s">
        <v>67</v>
      </c>
      <c r="S63" s="31"/>
      <c r="T63" s="9" t="s">
        <v>68</v>
      </c>
      <c r="U63" s="32"/>
    </row>
    <row r="64" spans="2:21" ht="18.75" x14ac:dyDescent="0.25">
      <c r="B64" s="88"/>
      <c r="F64" s="39"/>
      <c r="G64" s="40" t="s">
        <v>69</v>
      </c>
      <c r="H64" s="41"/>
      <c r="I64" s="42"/>
      <c r="J64" s="42"/>
      <c r="K64" s="42"/>
      <c r="L64" s="42"/>
      <c r="M64" s="42"/>
      <c r="N64" s="42"/>
      <c r="O64" s="42"/>
      <c r="P64" s="42"/>
      <c r="Q64" s="42"/>
      <c r="R64" s="43"/>
      <c r="S64" s="31"/>
      <c r="T64" s="9"/>
      <c r="U64" s="32"/>
    </row>
    <row r="65" spans="1:21" ht="18.75" x14ac:dyDescent="0.25">
      <c r="F65" s="48"/>
      <c r="G65" s="49" t="s">
        <v>83</v>
      </c>
      <c r="H65" s="49"/>
      <c r="I65" s="50"/>
      <c r="J65" s="50"/>
      <c r="K65" s="50"/>
      <c r="L65" s="50"/>
      <c r="M65" s="50"/>
      <c r="N65" s="50"/>
      <c r="O65" s="50"/>
      <c r="P65" s="50"/>
      <c r="Q65" s="50"/>
      <c r="R65" s="43"/>
      <c r="S65" s="51"/>
      <c r="T65" s="9"/>
      <c r="U65" s="32"/>
    </row>
    <row r="66" spans="1:21" ht="18.75" x14ac:dyDescent="0.25">
      <c r="F66" s="52" t="s">
        <v>84</v>
      </c>
      <c r="G66" s="53" t="s">
        <v>85</v>
      </c>
      <c r="H66" s="54" t="s">
        <v>23</v>
      </c>
      <c r="I66" s="54" t="s">
        <v>23</v>
      </c>
      <c r="J66" s="54" t="s">
        <v>23</v>
      </c>
      <c r="K66" s="54" t="s">
        <v>23</v>
      </c>
      <c r="L66" s="54" t="s">
        <v>23</v>
      </c>
      <c r="M66" s="54" t="s">
        <v>23</v>
      </c>
      <c r="N66" s="54" t="s">
        <v>23</v>
      </c>
      <c r="O66" s="54" t="s">
        <v>23</v>
      </c>
      <c r="P66" s="54" t="s">
        <v>23</v>
      </c>
      <c r="Q66" s="54" t="s">
        <v>23</v>
      </c>
      <c r="R66" s="55"/>
      <c r="S66" s="51"/>
      <c r="T66" s="9"/>
      <c r="U66" s="32"/>
    </row>
    <row r="67" spans="1:21" ht="18.75" x14ac:dyDescent="0.25">
      <c r="A67" s="56"/>
      <c r="B67" s="56"/>
      <c r="F67" s="52" t="s">
        <v>86</v>
      </c>
      <c r="G67" s="57" t="s">
        <v>87</v>
      </c>
      <c r="H67" s="54" t="s">
        <v>23</v>
      </c>
      <c r="I67" s="54" t="s">
        <v>23</v>
      </c>
      <c r="J67" s="54" t="s">
        <v>23</v>
      </c>
      <c r="K67" s="54" t="s">
        <v>23</v>
      </c>
      <c r="L67" s="54" t="s">
        <v>23</v>
      </c>
      <c r="M67" s="54" t="s">
        <v>23</v>
      </c>
      <c r="N67" s="54" t="s">
        <v>23</v>
      </c>
      <c r="O67" s="54" t="s">
        <v>23</v>
      </c>
      <c r="P67" s="54" t="s">
        <v>23</v>
      </c>
      <c r="Q67" s="54" t="s">
        <v>23</v>
      </c>
      <c r="R67" s="55"/>
      <c r="S67" s="51"/>
      <c r="T67" s="9"/>
      <c r="U67" s="32"/>
    </row>
    <row r="68" spans="1:21" ht="18.75" x14ac:dyDescent="0.25">
      <c r="A68" s="56"/>
      <c r="B68" s="56"/>
      <c r="F68" s="52" t="s">
        <v>88</v>
      </c>
      <c r="G68" s="58" t="s">
        <v>89</v>
      </c>
      <c r="H68" s="54" t="s">
        <v>90</v>
      </c>
      <c r="I68" s="59"/>
      <c r="J68" s="59"/>
      <c r="K68" s="59"/>
      <c r="L68" s="59"/>
      <c r="M68" s="59"/>
      <c r="N68" s="59"/>
      <c r="O68" s="59"/>
      <c r="P68" s="59"/>
      <c r="Q68" s="59"/>
      <c r="R68" s="55"/>
      <c r="S68" s="51"/>
      <c r="T68" s="9"/>
      <c r="U68" s="32"/>
    </row>
    <row r="69" spans="1:21" ht="18.75" x14ac:dyDescent="0.25">
      <c r="A69" s="56"/>
      <c r="B69" s="56"/>
      <c r="F69" s="52" t="s">
        <v>91</v>
      </c>
      <c r="G69" s="58" t="s">
        <v>92</v>
      </c>
      <c r="H69" s="54" t="s">
        <v>90</v>
      </c>
      <c r="I69" s="59"/>
      <c r="J69" s="59"/>
      <c r="K69" s="59"/>
      <c r="L69" s="59"/>
      <c r="M69" s="59"/>
      <c r="N69" s="59"/>
      <c r="O69" s="59"/>
      <c r="P69" s="59"/>
      <c r="Q69" s="59"/>
      <c r="R69" s="55"/>
      <c r="S69" s="51"/>
      <c r="T69" s="9"/>
      <c r="U69" s="32"/>
    </row>
    <row r="70" spans="1:21" ht="18.75" x14ac:dyDescent="0.15">
      <c r="A70" s="56"/>
      <c r="B70" s="56"/>
      <c r="F70" s="52" t="s">
        <v>93</v>
      </c>
      <c r="G70" s="57" t="s">
        <v>94</v>
      </c>
      <c r="H70" s="54" t="s">
        <v>23</v>
      </c>
      <c r="I70" s="54" t="s">
        <v>23</v>
      </c>
      <c r="J70" s="54" t="s">
        <v>23</v>
      </c>
      <c r="K70" s="54" t="s">
        <v>23</v>
      </c>
      <c r="L70" s="54" t="s">
        <v>23</v>
      </c>
      <c r="M70" s="54" t="s">
        <v>23</v>
      </c>
      <c r="N70" s="54" t="s">
        <v>23</v>
      </c>
      <c r="O70" s="54" t="s">
        <v>23</v>
      </c>
      <c r="P70" s="54" t="s">
        <v>23</v>
      </c>
      <c r="Q70" s="54" t="s">
        <v>23</v>
      </c>
      <c r="R70" s="55"/>
      <c r="S70" s="51"/>
      <c r="T70" s="9"/>
      <c r="U70" s="60"/>
    </row>
    <row r="71" spans="1:21" ht="22.5" x14ac:dyDescent="0.15">
      <c r="A71" s="56"/>
      <c r="B71" s="56"/>
      <c r="F71" s="52" t="s">
        <v>95</v>
      </c>
      <c r="G71" s="58" t="s">
        <v>89</v>
      </c>
      <c r="H71" s="54" t="s">
        <v>96</v>
      </c>
      <c r="I71" s="59"/>
      <c r="J71" s="59"/>
      <c r="K71" s="59"/>
      <c r="L71" s="59"/>
      <c r="M71" s="59"/>
      <c r="N71" s="59"/>
      <c r="O71" s="59"/>
      <c r="P71" s="59"/>
      <c r="Q71" s="59"/>
      <c r="R71" s="55"/>
      <c r="S71" s="51"/>
      <c r="T71" s="9" t="s">
        <v>97</v>
      </c>
      <c r="U71" s="60"/>
    </row>
    <row r="72" spans="1:21" ht="33.75" x14ac:dyDescent="0.15">
      <c r="A72" s="56"/>
      <c r="B72" s="56"/>
      <c r="F72" s="52" t="s">
        <v>98</v>
      </c>
      <c r="G72" s="58" t="s">
        <v>92</v>
      </c>
      <c r="H72" s="54" t="s">
        <v>96</v>
      </c>
      <c r="I72" s="59"/>
      <c r="J72" s="59"/>
      <c r="K72" s="59"/>
      <c r="L72" s="59"/>
      <c r="M72" s="59"/>
      <c r="N72" s="59"/>
      <c r="O72" s="59"/>
      <c r="P72" s="59"/>
      <c r="Q72" s="59"/>
      <c r="R72" s="55"/>
      <c r="S72" s="51"/>
      <c r="T72" s="9" t="s">
        <v>99</v>
      </c>
      <c r="U72" s="60"/>
    </row>
    <row r="73" spans="1:21" ht="22.5" x14ac:dyDescent="0.15">
      <c r="A73" s="56"/>
      <c r="B73" s="56"/>
      <c r="F73" s="52" t="s">
        <v>100</v>
      </c>
      <c r="G73" s="57" t="s">
        <v>101</v>
      </c>
      <c r="H73" s="54" t="s">
        <v>23</v>
      </c>
      <c r="I73" s="54" t="s">
        <v>23</v>
      </c>
      <c r="J73" s="54" t="s">
        <v>23</v>
      </c>
      <c r="K73" s="54" t="s">
        <v>23</v>
      </c>
      <c r="L73" s="54" t="s">
        <v>23</v>
      </c>
      <c r="M73" s="54" t="s">
        <v>23</v>
      </c>
      <c r="N73" s="54" t="s">
        <v>23</v>
      </c>
      <c r="O73" s="54" t="s">
        <v>23</v>
      </c>
      <c r="P73" s="54" t="s">
        <v>23</v>
      </c>
      <c r="Q73" s="54" t="s">
        <v>23</v>
      </c>
      <c r="R73" s="55"/>
      <c r="S73" s="51"/>
      <c r="T73" s="9"/>
      <c r="U73" s="60"/>
    </row>
    <row r="74" spans="1:21" ht="18.75" x14ac:dyDescent="0.15">
      <c r="A74" s="56"/>
      <c r="B74" s="56"/>
      <c r="F74" s="52" t="s">
        <v>102</v>
      </c>
      <c r="G74" s="58" t="s">
        <v>89</v>
      </c>
      <c r="H74" s="54" t="s">
        <v>103</v>
      </c>
      <c r="I74" s="59"/>
      <c r="J74" s="59"/>
      <c r="K74" s="59"/>
      <c r="L74" s="59"/>
      <c r="M74" s="59"/>
      <c r="N74" s="59"/>
      <c r="O74" s="59"/>
      <c r="P74" s="59"/>
      <c r="Q74" s="59"/>
      <c r="R74" s="55"/>
      <c r="S74" s="51"/>
      <c r="T74" s="9" t="s">
        <v>104</v>
      </c>
      <c r="U74" s="60"/>
    </row>
    <row r="75" spans="1:21" ht="18.75" x14ac:dyDescent="0.15">
      <c r="A75" s="56"/>
      <c r="B75" s="56"/>
      <c r="F75" s="52" t="s">
        <v>105</v>
      </c>
      <c r="G75" s="58" t="s">
        <v>92</v>
      </c>
      <c r="H75" s="54" t="s">
        <v>103</v>
      </c>
      <c r="I75" s="59"/>
      <c r="J75" s="59"/>
      <c r="K75" s="59"/>
      <c r="L75" s="59"/>
      <c r="M75" s="59"/>
      <c r="N75" s="59"/>
      <c r="O75" s="59"/>
      <c r="P75" s="59"/>
      <c r="Q75" s="59"/>
      <c r="R75" s="55"/>
      <c r="S75" s="51"/>
      <c r="T75" s="9" t="s">
        <v>106</v>
      </c>
      <c r="U75" s="60"/>
    </row>
    <row r="76" spans="1:21" ht="18.75" x14ac:dyDescent="0.15">
      <c r="A76" s="56"/>
      <c r="B76" s="56"/>
      <c r="F76" s="52" t="s">
        <v>107</v>
      </c>
      <c r="G76" s="57" t="s">
        <v>108</v>
      </c>
      <c r="H76" s="54" t="s">
        <v>23</v>
      </c>
      <c r="I76" s="54" t="s">
        <v>23</v>
      </c>
      <c r="J76" s="54" t="s">
        <v>23</v>
      </c>
      <c r="K76" s="54" t="s">
        <v>23</v>
      </c>
      <c r="L76" s="54" t="s">
        <v>23</v>
      </c>
      <c r="M76" s="54" t="s">
        <v>23</v>
      </c>
      <c r="N76" s="54" t="s">
        <v>23</v>
      </c>
      <c r="O76" s="54" t="s">
        <v>23</v>
      </c>
      <c r="P76" s="54" t="s">
        <v>23</v>
      </c>
      <c r="Q76" s="54" t="s">
        <v>23</v>
      </c>
      <c r="R76" s="55"/>
      <c r="S76" s="51"/>
      <c r="T76" s="9"/>
      <c r="U76" s="60"/>
    </row>
    <row r="77" spans="1:21" ht="18.75" x14ac:dyDescent="0.15">
      <c r="A77" s="56"/>
      <c r="B77" s="56"/>
      <c r="F77" s="52" t="s">
        <v>109</v>
      </c>
      <c r="G77" s="58" t="s">
        <v>89</v>
      </c>
      <c r="H77" s="54" t="s">
        <v>110</v>
      </c>
      <c r="I77" s="59"/>
      <c r="J77" s="59"/>
      <c r="K77" s="59"/>
      <c r="L77" s="59"/>
      <c r="M77" s="59"/>
      <c r="N77" s="59"/>
      <c r="O77" s="59"/>
      <c r="P77" s="59"/>
      <c r="Q77" s="59"/>
      <c r="R77" s="55"/>
      <c r="S77" s="51"/>
      <c r="T77" s="9" t="s">
        <v>111</v>
      </c>
      <c r="U77" s="60"/>
    </row>
    <row r="78" spans="1:21" ht="18.75" x14ac:dyDescent="0.15">
      <c r="A78" s="56"/>
      <c r="B78" s="56"/>
      <c r="F78" s="52" t="s">
        <v>112</v>
      </c>
      <c r="G78" s="58" t="s">
        <v>92</v>
      </c>
      <c r="H78" s="54" t="s">
        <v>110</v>
      </c>
      <c r="I78" s="59"/>
      <c r="J78" s="59"/>
      <c r="K78" s="59"/>
      <c r="L78" s="59"/>
      <c r="M78" s="59"/>
      <c r="N78" s="59"/>
      <c r="O78" s="59"/>
      <c r="P78" s="59"/>
      <c r="Q78" s="59"/>
      <c r="R78" s="55"/>
      <c r="S78" s="51"/>
      <c r="T78" s="9" t="s">
        <v>113</v>
      </c>
      <c r="U78" s="60"/>
    </row>
    <row r="79" spans="1:21" ht="22.5" x14ac:dyDescent="0.15">
      <c r="A79" s="56"/>
      <c r="B79" s="56"/>
      <c r="F79" s="52" t="s">
        <v>114</v>
      </c>
      <c r="G79" s="57" t="s">
        <v>115</v>
      </c>
      <c r="H79" s="54" t="s">
        <v>23</v>
      </c>
      <c r="I79" s="54" t="s">
        <v>23</v>
      </c>
      <c r="J79" s="54" t="s">
        <v>23</v>
      </c>
      <c r="K79" s="54" t="s">
        <v>23</v>
      </c>
      <c r="L79" s="54" t="s">
        <v>23</v>
      </c>
      <c r="M79" s="54" t="s">
        <v>23</v>
      </c>
      <c r="N79" s="54" t="s">
        <v>23</v>
      </c>
      <c r="O79" s="54" t="s">
        <v>23</v>
      </c>
      <c r="P79" s="54" t="s">
        <v>23</v>
      </c>
      <c r="Q79" s="54" t="s">
        <v>23</v>
      </c>
      <c r="R79" s="55"/>
      <c r="S79" s="51"/>
      <c r="T79" s="9"/>
      <c r="U79" s="60"/>
    </row>
    <row r="80" spans="1:21" ht="18.75" x14ac:dyDescent="0.15">
      <c r="A80" s="56"/>
      <c r="B80" s="56"/>
      <c r="F80" s="52" t="s">
        <v>116</v>
      </c>
      <c r="G80" s="58" t="s">
        <v>89</v>
      </c>
      <c r="H80" s="54" t="s">
        <v>110</v>
      </c>
      <c r="I80" s="59"/>
      <c r="J80" s="59"/>
      <c r="K80" s="59"/>
      <c r="L80" s="59"/>
      <c r="M80" s="59"/>
      <c r="N80" s="59"/>
      <c r="O80" s="59"/>
      <c r="P80" s="59"/>
      <c r="Q80" s="59"/>
      <c r="R80" s="55"/>
      <c r="S80" s="51"/>
      <c r="T80" s="9"/>
      <c r="U80" s="60"/>
    </row>
    <row r="81" spans="1:21" ht="18.75" x14ac:dyDescent="0.15">
      <c r="A81" s="56"/>
      <c r="B81" s="56"/>
      <c r="F81" s="52" t="s">
        <v>117</v>
      </c>
      <c r="G81" s="58" t="s">
        <v>92</v>
      </c>
      <c r="H81" s="54" t="s">
        <v>110</v>
      </c>
      <c r="I81" s="59"/>
      <c r="J81" s="59"/>
      <c r="K81" s="59"/>
      <c r="L81" s="59"/>
      <c r="M81" s="59"/>
      <c r="N81" s="59"/>
      <c r="O81" s="59"/>
      <c r="P81" s="59"/>
      <c r="Q81" s="59"/>
      <c r="R81" s="55"/>
      <c r="S81" s="51"/>
      <c r="T81" s="9"/>
      <c r="U81" s="60"/>
    </row>
    <row r="82" spans="1:21" ht="22.5" x14ac:dyDescent="0.15">
      <c r="A82" s="56"/>
      <c r="B82" s="56"/>
      <c r="F82" s="52" t="s">
        <v>118</v>
      </c>
      <c r="G82" s="57" t="s">
        <v>119</v>
      </c>
      <c r="H82" s="54" t="s">
        <v>23</v>
      </c>
      <c r="I82" s="54" t="s">
        <v>23</v>
      </c>
      <c r="J82" s="54" t="s">
        <v>23</v>
      </c>
      <c r="K82" s="54" t="s">
        <v>23</v>
      </c>
      <c r="L82" s="54" t="s">
        <v>23</v>
      </c>
      <c r="M82" s="54" t="s">
        <v>23</v>
      </c>
      <c r="N82" s="54" t="s">
        <v>23</v>
      </c>
      <c r="O82" s="54" t="s">
        <v>23</v>
      </c>
      <c r="P82" s="54" t="s">
        <v>23</v>
      </c>
      <c r="Q82" s="54" t="s">
        <v>23</v>
      </c>
      <c r="R82" s="55"/>
      <c r="S82" s="51"/>
      <c r="T82" s="9"/>
      <c r="U82" s="60"/>
    </row>
    <row r="83" spans="1:21" ht="22.5" x14ac:dyDescent="0.15">
      <c r="A83" s="56"/>
      <c r="B83" s="56"/>
      <c r="F83" s="52" t="s">
        <v>120</v>
      </c>
      <c r="G83" s="58" t="s">
        <v>89</v>
      </c>
      <c r="H83" s="54" t="s">
        <v>121</v>
      </c>
      <c r="I83" s="59"/>
      <c r="J83" s="59"/>
      <c r="K83" s="59"/>
      <c r="L83" s="59"/>
      <c r="M83" s="59"/>
      <c r="N83" s="59"/>
      <c r="O83" s="59"/>
      <c r="P83" s="59"/>
      <c r="Q83" s="59"/>
      <c r="R83" s="55"/>
      <c r="S83" s="51"/>
      <c r="T83" s="9" t="s">
        <v>122</v>
      </c>
      <c r="U83" s="60"/>
    </row>
    <row r="84" spans="1:21" ht="22.5" x14ac:dyDescent="0.15">
      <c r="A84" s="56"/>
      <c r="B84" s="56"/>
      <c r="F84" s="52" t="s">
        <v>123</v>
      </c>
      <c r="G84" s="58" t="s">
        <v>92</v>
      </c>
      <c r="H84" s="54" t="s">
        <v>121</v>
      </c>
      <c r="I84" s="59"/>
      <c r="J84" s="59"/>
      <c r="K84" s="59"/>
      <c r="L84" s="59"/>
      <c r="M84" s="59"/>
      <c r="N84" s="59"/>
      <c r="O84" s="59"/>
      <c r="P84" s="59"/>
      <c r="Q84" s="59"/>
      <c r="R84" s="55"/>
      <c r="S84" s="51"/>
      <c r="T84" s="9" t="s">
        <v>124</v>
      </c>
      <c r="U84" s="60"/>
    </row>
    <row r="85" spans="1:21" ht="18.75" x14ac:dyDescent="0.15">
      <c r="A85" s="56"/>
      <c r="B85" s="56"/>
      <c r="F85" s="52" t="s">
        <v>125</v>
      </c>
      <c r="G85" s="57" t="s">
        <v>126</v>
      </c>
      <c r="H85" s="54" t="s">
        <v>23</v>
      </c>
      <c r="I85" s="54" t="s">
        <v>23</v>
      </c>
      <c r="J85" s="54" t="s">
        <v>23</v>
      </c>
      <c r="K85" s="54" t="s">
        <v>23</v>
      </c>
      <c r="L85" s="54" t="s">
        <v>23</v>
      </c>
      <c r="M85" s="54" t="s">
        <v>23</v>
      </c>
      <c r="N85" s="54" t="s">
        <v>23</v>
      </c>
      <c r="O85" s="54" t="s">
        <v>23</v>
      </c>
      <c r="P85" s="54" t="s">
        <v>23</v>
      </c>
      <c r="Q85" s="54" t="s">
        <v>23</v>
      </c>
      <c r="R85" s="55"/>
      <c r="S85" s="51"/>
      <c r="T85" s="9"/>
      <c r="U85" s="60"/>
    </row>
    <row r="86" spans="1:21" ht="18.75" x14ac:dyDescent="0.15">
      <c r="A86" s="56"/>
      <c r="B86" s="56"/>
      <c r="F86" s="52" t="s">
        <v>127</v>
      </c>
      <c r="G86" s="58" t="s">
        <v>89</v>
      </c>
      <c r="H86" s="54" t="s">
        <v>128</v>
      </c>
      <c r="I86" s="59"/>
      <c r="J86" s="59"/>
      <c r="K86" s="59"/>
      <c r="L86" s="59"/>
      <c r="M86" s="59"/>
      <c r="N86" s="59"/>
      <c r="O86" s="59"/>
      <c r="P86" s="59"/>
      <c r="Q86" s="59"/>
      <c r="R86" s="55"/>
      <c r="S86" s="51"/>
      <c r="T86" s="9" t="s">
        <v>129</v>
      </c>
      <c r="U86" s="60"/>
    </row>
    <row r="87" spans="1:21" ht="18.75" x14ac:dyDescent="0.15">
      <c r="A87" s="56"/>
      <c r="B87" s="56"/>
      <c r="F87" s="52" t="s">
        <v>130</v>
      </c>
      <c r="G87" s="58" t="s">
        <v>92</v>
      </c>
      <c r="H87" s="54" t="s">
        <v>128</v>
      </c>
      <c r="I87" s="59"/>
      <c r="J87" s="59"/>
      <c r="K87" s="59"/>
      <c r="L87" s="59"/>
      <c r="M87" s="59"/>
      <c r="N87" s="59"/>
      <c r="O87" s="59"/>
      <c r="P87" s="59"/>
      <c r="Q87" s="59"/>
      <c r="R87" s="55"/>
      <c r="S87" s="51"/>
      <c r="T87" s="9" t="s">
        <v>131</v>
      </c>
      <c r="U87" s="60"/>
    </row>
    <row r="88" spans="1:21" ht="18.75" x14ac:dyDescent="0.15">
      <c r="A88" s="56"/>
      <c r="B88" s="56"/>
      <c r="F88" s="52" t="s">
        <v>132</v>
      </c>
      <c r="G88" s="57" t="s">
        <v>133</v>
      </c>
      <c r="H88" s="54" t="s">
        <v>23</v>
      </c>
      <c r="I88" s="54" t="s">
        <v>23</v>
      </c>
      <c r="J88" s="54" t="s">
        <v>23</v>
      </c>
      <c r="K88" s="54" t="s">
        <v>23</v>
      </c>
      <c r="L88" s="54" t="s">
        <v>23</v>
      </c>
      <c r="M88" s="54" t="s">
        <v>23</v>
      </c>
      <c r="N88" s="54" t="s">
        <v>23</v>
      </c>
      <c r="O88" s="54" t="s">
        <v>23</v>
      </c>
      <c r="P88" s="54" t="s">
        <v>23</v>
      </c>
      <c r="Q88" s="54" t="s">
        <v>23</v>
      </c>
      <c r="R88" s="55"/>
      <c r="S88" s="51"/>
      <c r="T88" s="9"/>
      <c r="U88" s="60"/>
    </row>
    <row r="89" spans="1:21" ht="18.75" x14ac:dyDescent="0.15">
      <c r="A89" s="56"/>
      <c r="B89" s="56"/>
      <c r="F89" s="52" t="s">
        <v>134</v>
      </c>
      <c r="G89" s="58" t="s">
        <v>89</v>
      </c>
      <c r="H89" s="54" t="s">
        <v>135</v>
      </c>
      <c r="I89" s="59">
        <v>0.30399999999999999</v>
      </c>
      <c r="J89" s="59"/>
      <c r="K89" s="59"/>
      <c r="L89" s="59"/>
      <c r="M89" s="59"/>
      <c r="N89" s="59"/>
      <c r="O89" s="59"/>
      <c r="P89" s="59"/>
      <c r="Q89" s="59"/>
      <c r="R89" s="55"/>
      <c r="S89" s="51"/>
      <c r="T89" s="9" t="s">
        <v>136</v>
      </c>
      <c r="U89" s="60"/>
    </row>
    <row r="90" spans="1:21" ht="18.75" x14ac:dyDescent="0.15">
      <c r="A90" s="56"/>
      <c r="B90" s="56"/>
      <c r="F90" s="52" t="s">
        <v>137</v>
      </c>
      <c r="G90" s="58" t="s">
        <v>92</v>
      </c>
      <c r="H90" s="54" t="s">
        <v>135</v>
      </c>
      <c r="I90" s="59">
        <v>0.42899999999999999</v>
      </c>
      <c r="J90" s="59"/>
      <c r="K90" s="59"/>
      <c r="L90" s="59"/>
      <c r="M90" s="59"/>
      <c r="N90" s="59"/>
      <c r="O90" s="59"/>
      <c r="P90" s="59"/>
      <c r="Q90" s="59"/>
      <c r="R90" s="55"/>
      <c r="S90" s="51"/>
      <c r="T90" s="9" t="s">
        <v>138</v>
      </c>
      <c r="U90" s="60"/>
    </row>
    <row r="91" spans="1:21" ht="18.75" x14ac:dyDescent="0.15">
      <c r="A91" s="56"/>
      <c r="B91" s="56"/>
      <c r="F91" s="52" t="s">
        <v>139</v>
      </c>
      <c r="G91" s="57" t="s">
        <v>140</v>
      </c>
      <c r="H91" s="54" t="s">
        <v>23</v>
      </c>
      <c r="I91" s="54" t="s">
        <v>23</v>
      </c>
      <c r="J91" s="54" t="s">
        <v>23</v>
      </c>
      <c r="K91" s="54" t="s">
        <v>23</v>
      </c>
      <c r="L91" s="54" t="s">
        <v>23</v>
      </c>
      <c r="M91" s="54" t="s">
        <v>23</v>
      </c>
      <c r="N91" s="54" t="s">
        <v>23</v>
      </c>
      <c r="O91" s="54" t="s">
        <v>23</v>
      </c>
      <c r="P91" s="54" t="s">
        <v>23</v>
      </c>
      <c r="Q91" s="54" t="s">
        <v>23</v>
      </c>
      <c r="R91" s="55"/>
      <c r="S91" s="51"/>
      <c r="T91" s="9"/>
      <c r="U91" s="60"/>
    </row>
    <row r="92" spans="1:21" ht="18.75" x14ac:dyDescent="0.15">
      <c r="A92" s="56"/>
      <c r="B92" s="56"/>
      <c r="F92" s="52" t="s">
        <v>141</v>
      </c>
      <c r="G92" s="58" t="s">
        <v>89</v>
      </c>
      <c r="H92" s="54" t="s">
        <v>142</v>
      </c>
      <c r="I92" s="59">
        <v>5.51</v>
      </c>
      <c r="J92" s="59"/>
      <c r="K92" s="59"/>
      <c r="L92" s="59"/>
      <c r="M92" s="59"/>
      <c r="N92" s="59"/>
      <c r="O92" s="59"/>
      <c r="P92" s="59"/>
      <c r="Q92" s="59"/>
      <c r="R92" s="55"/>
      <c r="S92" s="51"/>
      <c r="T92" s="9" t="s">
        <v>143</v>
      </c>
      <c r="U92" s="60"/>
    </row>
    <row r="93" spans="1:21" ht="18.75" x14ac:dyDescent="0.15">
      <c r="A93" s="56"/>
      <c r="B93" s="56"/>
      <c r="F93" s="52" t="s">
        <v>144</v>
      </c>
      <c r="G93" s="58" t="s">
        <v>92</v>
      </c>
      <c r="H93" s="54" t="s">
        <v>142</v>
      </c>
      <c r="I93" s="59">
        <v>6.23</v>
      </c>
      <c r="J93" s="59"/>
      <c r="K93" s="59"/>
      <c r="L93" s="59"/>
      <c r="M93" s="59"/>
      <c r="N93" s="59"/>
      <c r="O93" s="59"/>
      <c r="P93" s="59"/>
      <c r="Q93" s="59"/>
      <c r="R93" s="55"/>
      <c r="S93" s="51"/>
      <c r="T93" s="9" t="s">
        <v>145</v>
      </c>
      <c r="U93" s="60"/>
    </row>
    <row r="94" spans="1:21" ht="18.75" x14ac:dyDescent="0.15">
      <c r="A94" s="56"/>
      <c r="B94" s="56"/>
      <c r="F94" s="52" t="s">
        <v>146</v>
      </c>
      <c r="G94" s="57" t="s">
        <v>147</v>
      </c>
      <c r="H94" s="54" t="s">
        <v>23</v>
      </c>
      <c r="I94" s="54" t="s">
        <v>23</v>
      </c>
      <c r="J94" s="54" t="s">
        <v>23</v>
      </c>
      <c r="K94" s="54" t="s">
        <v>23</v>
      </c>
      <c r="L94" s="54" t="s">
        <v>23</v>
      </c>
      <c r="M94" s="54" t="s">
        <v>23</v>
      </c>
      <c r="N94" s="54" t="s">
        <v>23</v>
      </c>
      <c r="O94" s="54" t="s">
        <v>23</v>
      </c>
      <c r="P94" s="54" t="s">
        <v>23</v>
      </c>
      <c r="Q94" s="54" t="s">
        <v>23</v>
      </c>
      <c r="R94" s="55"/>
      <c r="S94" s="51"/>
      <c r="T94" s="9" t="s">
        <v>148</v>
      </c>
      <c r="U94" s="60"/>
    </row>
    <row r="95" spans="1:21" ht="22.5" x14ac:dyDescent="0.15">
      <c r="A95" s="56"/>
      <c r="B95" s="56"/>
      <c r="F95" s="52" t="s">
        <v>149</v>
      </c>
      <c r="G95" s="58" t="s">
        <v>89</v>
      </c>
      <c r="H95" s="54" t="s">
        <v>150</v>
      </c>
      <c r="I95" s="59"/>
      <c r="J95" s="59"/>
      <c r="K95" s="59"/>
      <c r="L95" s="59"/>
      <c r="M95" s="59"/>
      <c r="N95" s="59"/>
      <c r="O95" s="59"/>
      <c r="P95" s="59"/>
      <c r="Q95" s="59"/>
      <c r="R95" s="55"/>
      <c r="S95" s="51"/>
      <c r="T95" s="9" t="s">
        <v>151</v>
      </c>
      <c r="U95" s="60"/>
    </row>
    <row r="96" spans="1:21" ht="22.5" x14ac:dyDescent="0.15">
      <c r="A96" s="56"/>
      <c r="B96" s="56"/>
      <c r="F96" s="52" t="s">
        <v>152</v>
      </c>
      <c r="G96" s="58" t="s">
        <v>92</v>
      </c>
      <c r="H96" s="54" t="s">
        <v>150</v>
      </c>
      <c r="I96" s="59"/>
      <c r="J96" s="59"/>
      <c r="K96" s="59"/>
      <c r="L96" s="59"/>
      <c r="M96" s="59"/>
      <c r="N96" s="59"/>
      <c r="O96" s="59"/>
      <c r="P96" s="59"/>
      <c r="Q96" s="59"/>
      <c r="R96" s="55"/>
      <c r="S96" s="51"/>
      <c r="T96" s="9" t="s">
        <v>153</v>
      </c>
      <c r="U96" s="60"/>
    </row>
    <row r="97" spans="1:21" ht="18.75" hidden="1" x14ac:dyDescent="0.15">
      <c r="A97" s="56"/>
      <c r="B97" s="88" t="s">
        <v>146</v>
      </c>
      <c r="F97" s="52" t="str">
        <f>B97</f>
        <v>9.10</v>
      </c>
      <c r="G97" s="61"/>
      <c r="H97" s="62"/>
      <c r="I97" s="54" t="s">
        <v>23</v>
      </c>
      <c r="J97" s="54" t="s">
        <v>23</v>
      </c>
      <c r="K97" s="54" t="s">
        <v>23</v>
      </c>
      <c r="L97" s="54" t="s">
        <v>23</v>
      </c>
      <c r="M97" s="54" t="s">
        <v>23</v>
      </c>
      <c r="N97" s="54" t="s">
        <v>23</v>
      </c>
      <c r="O97" s="54" t="s">
        <v>23</v>
      </c>
      <c r="P97" s="54" t="s">
        <v>23</v>
      </c>
      <c r="Q97" s="54" t="s">
        <v>23</v>
      </c>
      <c r="R97" s="55"/>
      <c r="S97" s="51"/>
      <c r="T97" s="9"/>
      <c r="U97" s="60"/>
    </row>
    <row r="98" spans="1:21" ht="18.75" hidden="1" x14ac:dyDescent="0.15">
      <c r="A98" s="56"/>
      <c r="B98" s="88"/>
      <c r="F98" s="63" t="str">
        <f>B97&amp;".1"</f>
        <v>9.10.1</v>
      </c>
      <c r="G98" s="58" t="s">
        <v>89</v>
      </c>
      <c r="H98" s="63" t="str">
        <f>IF(H97="","x",H97)</f>
        <v>x</v>
      </c>
      <c r="I98" s="59"/>
      <c r="J98" s="59"/>
      <c r="K98" s="59"/>
      <c r="L98" s="59"/>
      <c r="M98" s="59"/>
      <c r="N98" s="59"/>
      <c r="O98" s="59"/>
      <c r="P98" s="59"/>
      <c r="Q98" s="59"/>
      <c r="R98" s="55"/>
      <c r="S98" s="51"/>
      <c r="T98" s="9"/>
      <c r="U98" s="60"/>
    </row>
    <row r="99" spans="1:21" ht="18.75" hidden="1" x14ac:dyDescent="0.15">
      <c r="A99" s="56"/>
      <c r="B99" s="88"/>
      <c r="F99" s="63" t="str">
        <f>B97&amp;".2"</f>
        <v>9.10.2</v>
      </c>
      <c r="G99" s="58" t="s">
        <v>92</v>
      </c>
      <c r="H99" s="63" t="str">
        <f>IF(H97="","x",H97)</f>
        <v>x</v>
      </c>
      <c r="I99" s="59"/>
      <c r="J99" s="59"/>
      <c r="K99" s="59"/>
      <c r="L99" s="59"/>
      <c r="M99" s="59"/>
      <c r="N99" s="59"/>
      <c r="O99" s="59"/>
      <c r="P99" s="59"/>
      <c r="Q99" s="59"/>
      <c r="R99" s="55"/>
      <c r="S99" s="51"/>
      <c r="T99" s="9"/>
      <c r="U99" s="60"/>
    </row>
    <row r="100" spans="1:21" ht="18.75" x14ac:dyDescent="0.15">
      <c r="F100" s="64"/>
      <c r="G100" s="65" t="s">
        <v>154</v>
      </c>
      <c r="H100" s="65"/>
      <c r="I100" s="66"/>
      <c r="J100" s="66"/>
      <c r="K100" s="66"/>
      <c r="L100" s="66"/>
      <c r="M100" s="66"/>
      <c r="N100" s="66"/>
      <c r="O100" s="66"/>
      <c r="P100" s="66"/>
      <c r="Q100" s="66"/>
      <c r="R100" s="43"/>
      <c r="S100" s="51"/>
      <c r="T100" s="9"/>
      <c r="U100" s="60"/>
    </row>
    <row r="101" spans="1:21" ht="22.5" x14ac:dyDescent="0.15">
      <c r="B101" s="2" t="s">
        <v>155</v>
      </c>
      <c r="F101" s="19" t="s">
        <v>156</v>
      </c>
      <c r="G101" s="20" t="s">
        <v>157</v>
      </c>
      <c r="H101" s="21" t="s">
        <v>23</v>
      </c>
      <c r="I101" s="21" t="s">
        <v>23</v>
      </c>
      <c r="J101" s="21" t="s">
        <v>23</v>
      </c>
      <c r="K101" s="21" t="s">
        <v>23</v>
      </c>
      <c r="L101" s="21" t="s">
        <v>23</v>
      </c>
      <c r="M101" s="21" t="s">
        <v>23</v>
      </c>
      <c r="N101" s="21" t="s">
        <v>23</v>
      </c>
      <c r="O101" s="21" t="s">
        <v>23</v>
      </c>
      <c r="P101" s="21" t="s">
        <v>23</v>
      </c>
      <c r="Q101" s="21" t="s">
        <v>23</v>
      </c>
      <c r="R101" s="67"/>
      <c r="S101" s="51"/>
      <c r="T101" s="9"/>
      <c r="U101" s="60"/>
    </row>
    <row r="102" spans="1:21" ht="22.5" x14ac:dyDescent="0.15">
      <c r="B102" s="88" t="s">
        <v>158</v>
      </c>
      <c r="F102" s="19" t="str">
        <f>B102</f>
        <v>10.0</v>
      </c>
      <c r="G102" s="27" t="s">
        <v>159</v>
      </c>
      <c r="H102" s="21" t="s">
        <v>62</v>
      </c>
      <c r="I102" s="29">
        <v>78314.832123333326</v>
      </c>
      <c r="J102" s="29">
        <v>66839.064259999999</v>
      </c>
      <c r="K102" s="29">
        <v>38.244439999999997</v>
      </c>
      <c r="L102" s="29">
        <v>6313.2466583333335</v>
      </c>
      <c r="M102" s="29">
        <v>631.17833499999983</v>
      </c>
      <c r="N102" s="29">
        <v>27.969370000000001</v>
      </c>
      <c r="O102" s="29">
        <v>264.98933</v>
      </c>
      <c r="P102" s="29">
        <v>175.45973000000001</v>
      </c>
      <c r="Q102" s="29">
        <v>4024.68</v>
      </c>
      <c r="R102" s="67"/>
      <c r="S102" s="51"/>
      <c r="T102" s="9" t="s">
        <v>160</v>
      </c>
      <c r="U102" s="60"/>
    </row>
    <row r="103" spans="1:21" ht="18.75" x14ac:dyDescent="0.15">
      <c r="B103" s="88"/>
      <c r="F103" s="47" t="str">
        <f>B102&amp;".1"</f>
        <v>10.0.1</v>
      </c>
      <c r="G103" s="68" t="s">
        <v>161</v>
      </c>
      <c r="H103" s="21" t="s">
        <v>62</v>
      </c>
      <c r="I103" s="29">
        <v>2736.9479500000007</v>
      </c>
      <c r="J103" s="29">
        <v>2436.2005500000005</v>
      </c>
      <c r="K103" s="29">
        <v>38.244439999999997</v>
      </c>
      <c r="L103" s="29">
        <v>230.97372999999999</v>
      </c>
      <c r="M103" s="29">
        <v>3.55986</v>
      </c>
      <c r="N103" s="29">
        <v>27.969370000000001</v>
      </c>
      <c r="O103" s="29">
        <v>0</v>
      </c>
      <c r="P103" s="29">
        <v>0</v>
      </c>
      <c r="Q103" s="29">
        <v>0</v>
      </c>
      <c r="R103" s="67"/>
      <c r="S103" s="51"/>
      <c r="T103" s="9" t="s">
        <v>162</v>
      </c>
      <c r="U103" s="60"/>
    </row>
    <row r="104" spans="1:21" ht="18.75" x14ac:dyDescent="0.15">
      <c r="B104" s="88"/>
      <c r="F104" s="47" t="str">
        <f>B102&amp;".2"</f>
        <v>10.0.2</v>
      </c>
      <c r="G104" s="68" t="s">
        <v>163</v>
      </c>
      <c r="H104" s="21" t="s">
        <v>62</v>
      </c>
      <c r="I104" s="29">
        <v>7070.7595600000004</v>
      </c>
      <c r="J104" s="29">
        <v>2948.5411000000004</v>
      </c>
      <c r="K104" s="29">
        <v>0</v>
      </c>
      <c r="L104" s="29">
        <v>4122.2184600000001</v>
      </c>
      <c r="M104" s="29">
        <v>0</v>
      </c>
      <c r="N104" s="29">
        <v>0</v>
      </c>
      <c r="O104" s="29">
        <v>0</v>
      </c>
      <c r="P104" s="29">
        <v>0</v>
      </c>
      <c r="Q104" s="29">
        <v>0</v>
      </c>
      <c r="R104" s="67"/>
      <c r="S104" s="51"/>
      <c r="T104" s="9" t="s">
        <v>164</v>
      </c>
      <c r="U104" s="60"/>
    </row>
    <row r="105" spans="1:21" ht="18.75" x14ac:dyDescent="0.15">
      <c r="B105" s="88"/>
      <c r="F105" s="47" t="str">
        <f>B102&amp;".3"</f>
        <v>10.0.3</v>
      </c>
      <c r="G105" s="68" t="s">
        <v>165</v>
      </c>
      <c r="H105" s="21" t="s">
        <v>62</v>
      </c>
      <c r="I105" s="29">
        <v>7614.1065383333334</v>
      </c>
      <c r="J105" s="29">
        <v>6029.3987200000001</v>
      </c>
      <c r="K105" s="29">
        <v>0</v>
      </c>
      <c r="L105" s="29">
        <v>1409.2480883333333</v>
      </c>
      <c r="M105" s="29">
        <v>0</v>
      </c>
      <c r="N105" s="29">
        <v>0</v>
      </c>
      <c r="O105" s="29">
        <v>0</v>
      </c>
      <c r="P105" s="29">
        <v>175.45973000000001</v>
      </c>
      <c r="Q105" s="29">
        <v>0</v>
      </c>
      <c r="R105" s="67"/>
      <c r="S105" s="51"/>
      <c r="T105" s="9" t="s">
        <v>166</v>
      </c>
      <c r="U105" s="60"/>
    </row>
    <row r="106" spans="1:21" ht="18.75" x14ac:dyDescent="0.15">
      <c r="B106" s="88"/>
      <c r="F106" s="47" t="str">
        <f>B102&amp;".4"</f>
        <v>10.0.4</v>
      </c>
      <c r="G106" s="68" t="s">
        <v>167</v>
      </c>
      <c r="H106" s="21" t="s">
        <v>62</v>
      </c>
      <c r="I106" s="29">
        <v>60893.018075</v>
      </c>
      <c r="J106" s="29">
        <v>55424.923889999998</v>
      </c>
      <c r="K106" s="29">
        <v>0</v>
      </c>
      <c r="L106" s="29">
        <v>550.80637999999999</v>
      </c>
      <c r="M106" s="29">
        <v>627.61847499999988</v>
      </c>
      <c r="N106" s="29">
        <v>0</v>
      </c>
      <c r="O106" s="29">
        <v>264.98933</v>
      </c>
      <c r="P106" s="29">
        <v>0</v>
      </c>
      <c r="Q106" s="29">
        <v>4024.68</v>
      </c>
      <c r="R106" s="67"/>
      <c r="S106" s="51"/>
      <c r="T106" s="9" t="s">
        <v>168</v>
      </c>
      <c r="U106" s="60"/>
    </row>
    <row r="107" spans="1:21" ht="45" hidden="1" x14ac:dyDescent="0.15">
      <c r="B107" s="88" t="s">
        <v>158</v>
      </c>
      <c r="F107" s="19" t="str">
        <f>B107</f>
        <v>10.0</v>
      </c>
      <c r="G107" s="69"/>
      <c r="H107" s="21" t="s">
        <v>62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29">
        <v>0</v>
      </c>
      <c r="O107" s="29">
        <v>0</v>
      </c>
      <c r="P107" s="29">
        <v>0</v>
      </c>
      <c r="Q107" s="29">
        <v>0</v>
      </c>
      <c r="R107" s="67">
        <f>G107</f>
        <v>0</v>
      </c>
      <c r="S107" s="51"/>
      <c r="T107" s="9" t="s">
        <v>169</v>
      </c>
      <c r="U107" s="60"/>
    </row>
    <row r="108" spans="1:21" ht="18.75" hidden="1" x14ac:dyDescent="0.15">
      <c r="A108" s="70"/>
      <c r="B108" s="88"/>
      <c r="F108" s="47" t="str">
        <f>B107&amp;".1"</f>
        <v>10.0.1</v>
      </c>
      <c r="G108" s="68" t="s">
        <v>161</v>
      </c>
      <c r="H108" s="21" t="s">
        <v>62</v>
      </c>
      <c r="I108" s="37"/>
      <c r="J108" s="37"/>
      <c r="K108" s="37"/>
      <c r="L108" s="37"/>
      <c r="M108" s="37"/>
      <c r="N108" s="37"/>
      <c r="O108" s="37"/>
      <c r="P108" s="37"/>
      <c r="Q108" s="37"/>
      <c r="R108" s="67"/>
      <c r="S108" s="51"/>
      <c r="T108" s="9"/>
      <c r="U108" s="60"/>
    </row>
    <row r="109" spans="1:21" ht="18.75" hidden="1" x14ac:dyDescent="0.15">
      <c r="B109" s="88"/>
      <c r="F109" s="47" t="str">
        <f>B107&amp;".2"</f>
        <v>10.0.2</v>
      </c>
      <c r="G109" s="68" t="s">
        <v>163</v>
      </c>
      <c r="H109" s="21" t="s">
        <v>62</v>
      </c>
      <c r="I109" s="37"/>
      <c r="J109" s="37"/>
      <c r="K109" s="37"/>
      <c r="L109" s="37"/>
      <c r="M109" s="37"/>
      <c r="N109" s="37"/>
      <c r="O109" s="37"/>
      <c r="P109" s="37"/>
      <c r="Q109" s="37"/>
      <c r="R109" s="67"/>
      <c r="S109" s="51"/>
      <c r="T109" s="9"/>
      <c r="U109" s="60"/>
    </row>
    <row r="110" spans="1:21" ht="18.75" hidden="1" x14ac:dyDescent="0.15">
      <c r="B110" s="88"/>
      <c r="F110" s="47" t="str">
        <f>B107&amp;".3"</f>
        <v>10.0.3</v>
      </c>
      <c r="G110" s="68" t="s">
        <v>165</v>
      </c>
      <c r="H110" s="21" t="s">
        <v>62</v>
      </c>
      <c r="I110" s="37"/>
      <c r="J110" s="37"/>
      <c r="K110" s="37"/>
      <c r="L110" s="37"/>
      <c r="M110" s="37"/>
      <c r="N110" s="37"/>
      <c r="O110" s="37"/>
      <c r="P110" s="37"/>
      <c r="Q110" s="37"/>
      <c r="R110" s="67"/>
      <c r="S110" s="51"/>
      <c r="T110" s="9"/>
      <c r="U110" s="60"/>
    </row>
    <row r="111" spans="1:21" ht="18.75" hidden="1" x14ac:dyDescent="0.15">
      <c r="B111" s="88"/>
      <c r="F111" s="47" t="str">
        <f>B107&amp;".4"</f>
        <v>10.0.4</v>
      </c>
      <c r="G111" s="68" t="s">
        <v>167</v>
      </c>
      <c r="H111" s="21" t="s">
        <v>62</v>
      </c>
      <c r="I111" s="37"/>
      <c r="J111" s="37"/>
      <c r="K111" s="37"/>
      <c r="L111" s="37"/>
      <c r="M111" s="37"/>
      <c r="N111" s="37"/>
      <c r="O111" s="37"/>
      <c r="P111" s="37"/>
      <c r="Q111" s="37"/>
      <c r="R111" s="67"/>
      <c r="S111" s="51"/>
      <c r="T111" s="9"/>
      <c r="U111" s="60"/>
    </row>
    <row r="112" spans="1:21" ht="45" x14ac:dyDescent="0.15">
      <c r="B112" s="88" t="s">
        <v>170</v>
      </c>
      <c r="E112" s="8"/>
      <c r="F112" s="19" t="str">
        <f>B112</f>
        <v>10.1</v>
      </c>
      <c r="G112" s="69" t="s">
        <v>71</v>
      </c>
      <c r="H112" s="21" t="s">
        <v>62</v>
      </c>
      <c r="I112" s="29">
        <v>8515.926170513334</v>
      </c>
      <c r="J112" s="29">
        <v>1240.2980371799999</v>
      </c>
      <c r="K112" s="29">
        <v>38.244439999999997</v>
      </c>
      <c r="L112" s="29">
        <v>6313.2466583333335</v>
      </c>
      <c r="M112" s="29">
        <v>631.17833499999983</v>
      </c>
      <c r="N112" s="29">
        <v>27.969370000000001</v>
      </c>
      <c r="O112" s="29">
        <v>264.98933</v>
      </c>
      <c r="P112" s="29">
        <v>0</v>
      </c>
      <c r="Q112" s="29">
        <v>0</v>
      </c>
      <c r="R112" s="71" t="str">
        <f>G112</f>
        <v>плата за подключение (технологическое присоединение)</v>
      </c>
      <c r="S112" s="72"/>
      <c r="T112" s="73" t="s">
        <v>169</v>
      </c>
      <c r="U112" s="60"/>
    </row>
    <row r="113" spans="1:21" ht="18.75" x14ac:dyDescent="0.15">
      <c r="B113" s="88"/>
      <c r="F113" s="47" t="str">
        <f>B112&amp;".1"</f>
        <v>10.1.1</v>
      </c>
      <c r="G113" s="68" t="s">
        <v>161</v>
      </c>
      <c r="H113" s="21" t="s">
        <v>62</v>
      </c>
      <c r="I113" s="37">
        <v>300.74740000000003</v>
      </c>
      <c r="J113" s="37">
        <v>0</v>
      </c>
      <c r="K113" s="37">
        <v>38.244439999999997</v>
      </c>
      <c r="L113" s="37">
        <v>230.97372999999999</v>
      </c>
      <c r="M113" s="37">
        <v>3.55986</v>
      </c>
      <c r="N113" s="37">
        <v>27.969370000000001</v>
      </c>
      <c r="O113" s="37">
        <v>0</v>
      </c>
      <c r="P113" s="37">
        <v>0</v>
      </c>
      <c r="Q113" s="37">
        <v>0</v>
      </c>
      <c r="R113" s="67"/>
      <c r="S113" s="51"/>
      <c r="T113" s="9"/>
      <c r="U113" s="60"/>
    </row>
    <row r="114" spans="1:21" ht="18.75" x14ac:dyDescent="0.15">
      <c r="B114" s="88"/>
      <c r="F114" s="47" t="str">
        <f>B112&amp;".2"</f>
        <v>10.1.2</v>
      </c>
      <c r="G114" s="68" t="s">
        <v>163</v>
      </c>
      <c r="H114" s="21" t="s">
        <v>62</v>
      </c>
      <c r="I114" s="37">
        <v>4122.2184600000001</v>
      </c>
      <c r="J114" s="37">
        <v>0</v>
      </c>
      <c r="K114" s="37">
        <v>0</v>
      </c>
      <c r="L114" s="37">
        <v>4122.2184600000001</v>
      </c>
      <c r="M114" s="37">
        <v>0</v>
      </c>
      <c r="N114" s="37">
        <v>0</v>
      </c>
      <c r="O114" s="37">
        <v>0</v>
      </c>
      <c r="P114" s="37">
        <v>0</v>
      </c>
      <c r="Q114" s="37">
        <v>0</v>
      </c>
      <c r="R114" s="67"/>
      <c r="S114" s="51"/>
      <c r="T114" s="9"/>
      <c r="U114" s="60"/>
    </row>
    <row r="115" spans="1:21" ht="18.75" x14ac:dyDescent="0.15">
      <c r="B115" s="88"/>
      <c r="F115" s="47" t="str">
        <f>B112&amp;".3"</f>
        <v>10.1.3</v>
      </c>
      <c r="G115" s="68" t="s">
        <v>165</v>
      </c>
      <c r="H115" s="21" t="s">
        <v>62</v>
      </c>
      <c r="I115" s="37">
        <v>1409.2480883333333</v>
      </c>
      <c r="J115" s="37">
        <v>0</v>
      </c>
      <c r="K115" s="37">
        <v>0</v>
      </c>
      <c r="L115" s="37">
        <v>1409.2480883333333</v>
      </c>
      <c r="M115" s="37">
        <v>0</v>
      </c>
      <c r="N115" s="37">
        <v>0</v>
      </c>
      <c r="O115" s="37">
        <v>0</v>
      </c>
      <c r="P115" s="37">
        <v>0</v>
      </c>
      <c r="Q115" s="37">
        <v>0</v>
      </c>
      <c r="R115" s="67"/>
      <c r="S115" s="51"/>
      <c r="T115" s="9"/>
      <c r="U115" s="60"/>
    </row>
    <row r="116" spans="1:21" ht="18.75" x14ac:dyDescent="0.15">
      <c r="B116" s="88"/>
      <c r="F116" s="47" t="str">
        <f>B112&amp;".4"</f>
        <v>10.1.4</v>
      </c>
      <c r="G116" s="68" t="s">
        <v>167</v>
      </c>
      <c r="H116" s="21" t="s">
        <v>62</v>
      </c>
      <c r="I116" s="37">
        <v>2683.7122221799996</v>
      </c>
      <c r="J116" s="37">
        <v>1240.2980371799999</v>
      </c>
      <c r="K116" s="37">
        <v>0</v>
      </c>
      <c r="L116" s="37">
        <v>550.80637999999999</v>
      </c>
      <c r="M116" s="37">
        <v>627.61847499999988</v>
      </c>
      <c r="N116" s="37">
        <v>0</v>
      </c>
      <c r="O116" s="37">
        <v>264.98933</v>
      </c>
      <c r="P116" s="37">
        <v>0</v>
      </c>
      <c r="Q116" s="37">
        <v>0</v>
      </c>
      <c r="R116" s="67"/>
      <c r="S116" s="51"/>
      <c r="T116" s="9"/>
      <c r="U116" s="60"/>
    </row>
    <row r="117" spans="1:21" ht="45" x14ac:dyDescent="0.15">
      <c r="B117" s="88" t="s">
        <v>171</v>
      </c>
      <c r="E117" s="8" t="s">
        <v>0</v>
      </c>
      <c r="F117" s="19" t="str">
        <f>B117</f>
        <v>10.2</v>
      </c>
      <c r="G117" s="69" t="s">
        <v>72</v>
      </c>
      <c r="H117" s="21" t="s">
        <v>62</v>
      </c>
      <c r="I117" s="29">
        <v>65774.225952819994</v>
      </c>
      <c r="J117" s="29">
        <v>65598.766222820006</v>
      </c>
      <c r="K117" s="29">
        <v>0</v>
      </c>
      <c r="L117" s="29">
        <v>0</v>
      </c>
      <c r="M117" s="29">
        <v>0</v>
      </c>
      <c r="N117" s="29">
        <v>0</v>
      </c>
      <c r="O117" s="29">
        <v>0</v>
      </c>
      <c r="P117" s="29">
        <v>175.45973000000001</v>
      </c>
      <c r="Q117" s="29">
        <v>0</v>
      </c>
      <c r="R117" s="67" t="str">
        <f>G117</f>
        <v>прочие средства</v>
      </c>
      <c r="S117" s="51"/>
      <c r="T117" s="9" t="s">
        <v>169</v>
      </c>
      <c r="U117" s="60"/>
    </row>
    <row r="118" spans="1:21" ht="18.75" x14ac:dyDescent="0.15">
      <c r="A118" s="70"/>
      <c r="B118" s="88"/>
      <c r="F118" s="47" t="str">
        <f>B117&amp;".1"</f>
        <v>10.2.1</v>
      </c>
      <c r="G118" s="68" t="s">
        <v>161</v>
      </c>
      <c r="H118" s="21" t="s">
        <v>62</v>
      </c>
      <c r="I118" s="37">
        <v>2436.2005500000005</v>
      </c>
      <c r="J118" s="37">
        <v>2436.2005500000005</v>
      </c>
      <c r="K118" s="37">
        <v>0</v>
      </c>
      <c r="L118" s="37">
        <v>0</v>
      </c>
      <c r="M118" s="37">
        <v>0</v>
      </c>
      <c r="N118" s="37">
        <v>0</v>
      </c>
      <c r="O118" s="37">
        <v>0</v>
      </c>
      <c r="P118" s="37">
        <v>0</v>
      </c>
      <c r="Q118" s="37">
        <v>0</v>
      </c>
      <c r="R118" s="67"/>
      <c r="S118" s="51"/>
      <c r="T118" s="9"/>
      <c r="U118" s="60"/>
    </row>
    <row r="119" spans="1:21" ht="18.75" x14ac:dyDescent="0.15">
      <c r="B119" s="88"/>
      <c r="F119" s="47" t="str">
        <f>B117&amp;".2"</f>
        <v>10.2.2</v>
      </c>
      <c r="G119" s="68" t="s">
        <v>163</v>
      </c>
      <c r="H119" s="21" t="s">
        <v>62</v>
      </c>
      <c r="I119" s="37">
        <v>2948.5411000000004</v>
      </c>
      <c r="J119" s="37">
        <v>2948.5411000000004</v>
      </c>
      <c r="K119" s="37">
        <v>0</v>
      </c>
      <c r="L119" s="37">
        <v>0</v>
      </c>
      <c r="M119" s="37">
        <v>0</v>
      </c>
      <c r="N119" s="37">
        <v>0</v>
      </c>
      <c r="O119" s="37">
        <v>0</v>
      </c>
      <c r="P119" s="37">
        <v>0</v>
      </c>
      <c r="Q119" s="37">
        <v>0</v>
      </c>
      <c r="R119" s="67"/>
      <c r="S119" s="51"/>
      <c r="T119" s="9"/>
      <c r="U119" s="60"/>
    </row>
    <row r="120" spans="1:21" ht="18.75" x14ac:dyDescent="0.15">
      <c r="B120" s="88"/>
      <c r="F120" s="47" t="str">
        <f>B117&amp;".3"</f>
        <v>10.2.3</v>
      </c>
      <c r="G120" s="68" t="s">
        <v>165</v>
      </c>
      <c r="H120" s="21" t="s">
        <v>62</v>
      </c>
      <c r="I120" s="37">
        <v>6204.8584499999997</v>
      </c>
      <c r="J120" s="37">
        <v>6029.3987200000001</v>
      </c>
      <c r="K120" s="37">
        <v>0</v>
      </c>
      <c r="L120" s="37">
        <v>0</v>
      </c>
      <c r="M120" s="37">
        <v>0</v>
      </c>
      <c r="N120" s="37">
        <v>0</v>
      </c>
      <c r="O120" s="37">
        <v>0</v>
      </c>
      <c r="P120" s="37">
        <v>175.45973000000001</v>
      </c>
      <c r="Q120" s="37">
        <v>0</v>
      </c>
      <c r="R120" s="67"/>
      <c r="S120" s="51"/>
      <c r="T120" s="9"/>
      <c r="U120" s="60"/>
    </row>
    <row r="121" spans="1:21" ht="18.75" x14ac:dyDescent="0.15">
      <c r="B121" s="88"/>
      <c r="F121" s="47" t="str">
        <f>B117&amp;".4"</f>
        <v>10.2.4</v>
      </c>
      <c r="G121" s="68" t="s">
        <v>167</v>
      </c>
      <c r="H121" s="21" t="s">
        <v>62</v>
      </c>
      <c r="I121" s="37">
        <v>54184.625852819998</v>
      </c>
      <c r="J121" s="37">
        <v>54184.625852819998</v>
      </c>
      <c r="K121" s="37">
        <v>0</v>
      </c>
      <c r="L121" s="37">
        <v>0</v>
      </c>
      <c r="M121" s="37">
        <v>0</v>
      </c>
      <c r="N121" s="37">
        <v>0</v>
      </c>
      <c r="O121" s="37">
        <v>0</v>
      </c>
      <c r="P121" s="37">
        <v>0</v>
      </c>
      <c r="Q121" s="37">
        <v>0</v>
      </c>
      <c r="R121" s="67"/>
      <c r="S121" s="51"/>
      <c r="T121" s="9"/>
      <c r="U121" s="60"/>
    </row>
    <row r="122" spans="1:21" ht="45" x14ac:dyDescent="0.15">
      <c r="B122" s="88" t="s">
        <v>172</v>
      </c>
      <c r="E122" s="8" t="s">
        <v>0</v>
      </c>
      <c r="F122" s="19" t="str">
        <f>B122</f>
        <v>10.3</v>
      </c>
      <c r="G122" s="69" t="s">
        <v>74</v>
      </c>
      <c r="H122" s="21" t="s">
        <v>62</v>
      </c>
      <c r="I122" s="29">
        <v>4024.68</v>
      </c>
      <c r="J122" s="29">
        <v>0</v>
      </c>
      <c r="K122" s="29">
        <v>0</v>
      </c>
      <c r="L122" s="29">
        <v>0</v>
      </c>
      <c r="M122" s="29">
        <v>0</v>
      </c>
      <c r="N122" s="29">
        <v>0</v>
      </c>
      <c r="O122" s="29">
        <v>0</v>
      </c>
      <c r="P122" s="29">
        <v>0</v>
      </c>
      <c r="Q122" s="29">
        <v>4024.68</v>
      </c>
      <c r="R122" s="67" t="str">
        <f>G122</f>
        <v>кредиты банков</v>
      </c>
      <c r="S122" s="51"/>
      <c r="T122" s="9" t="s">
        <v>169</v>
      </c>
      <c r="U122" s="60"/>
    </row>
    <row r="123" spans="1:21" ht="18.75" x14ac:dyDescent="0.15">
      <c r="A123" s="70"/>
      <c r="B123" s="88"/>
      <c r="F123" s="47" t="str">
        <f>B122&amp;".1"</f>
        <v>10.3.1</v>
      </c>
      <c r="G123" s="68" t="s">
        <v>161</v>
      </c>
      <c r="H123" s="21" t="s">
        <v>62</v>
      </c>
      <c r="I123" s="37">
        <v>0</v>
      </c>
      <c r="J123" s="37">
        <v>0</v>
      </c>
      <c r="K123" s="37">
        <v>0</v>
      </c>
      <c r="L123" s="37">
        <v>0</v>
      </c>
      <c r="M123" s="37">
        <v>0</v>
      </c>
      <c r="N123" s="37">
        <v>0</v>
      </c>
      <c r="O123" s="37">
        <v>0</v>
      </c>
      <c r="P123" s="37">
        <v>0</v>
      </c>
      <c r="Q123" s="37">
        <v>0</v>
      </c>
      <c r="R123" s="67"/>
      <c r="S123" s="51"/>
      <c r="T123" s="9"/>
      <c r="U123" s="60"/>
    </row>
    <row r="124" spans="1:21" ht="18.75" x14ac:dyDescent="0.15">
      <c r="B124" s="88"/>
      <c r="F124" s="47" t="str">
        <f>B122&amp;".2"</f>
        <v>10.3.2</v>
      </c>
      <c r="G124" s="68" t="s">
        <v>163</v>
      </c>
      <c r="H124" s="21" t="s">
        <v>62</v>
      </c>
      <c r="I124" s="37">
        <v>0</v>
      </c>
      <c r="J124" s="37">
        <v>0</v>
      </c>
      <c r="K124" s="37">
        <v>0</v>
      </c>
      <c r="L124" s="37">
        <v>0</v>
      </c>
      <c r="M124" s="37">
        <v>0</v>
      </c>
      <c r="N124" s="37">
        <v>0</v>
      </c>
      <c r="O124" s="37">
        <v>0</v>
      </c>
      <c r="P124" s="37">
        <v>0</v>
      </c>
      <c r="Q124" s="37">
        <v>0</v>
      </c>
      <c r="R124" s="67"/>
      <c r="S124" s="51"/>
      <c r="T124" s="9"/>
      <c r="U124" s="60"/>
    </row>
    <row r="125" spans="1:21" ht="18.75" x14ac:dyDescent="0.15">
      <c r="B125" s="88"/>
      <c r="F125" s="47" t="str">
        <f>B122&amp;".3"</f>
        <v>10.3.3</v>
      </c>
      <c r="G125" s="68" t="s">
        <v>165</v>
      </c>
      <c r="H125" s="21" t="s">
        <v>62</v>
      </c>
      <c r="I125" s="37">
        <v>0</v>
      </c>
      <c r="J125" s="37">
        <v>0</v>
      </c>
      <c r="K125" s="37">
        <v>0</v>
      </c>
      <c r="L125" s="37">
        <v>0</v>
      </c>
      <c r="M125" s="37">
        <v>0</v>
      </c>
      <c r="N125" s="37">
        <v>0</v>
      </c>
      <c r="O125" s="37">
        <v>0</v>
      </c>
      <c r="P125" s="37">
        <v>0</v>
      </c>
      <c r="Q125" s="37">
        <v>0</v>
      </c>
      <c r="R125" s="67"/>
      <c r="S125" s="51"/>
      <c r="T125" s="9"/>
      <c r="U125" s="60"/>
    </row>
    <row r="126" spans="1:21" ht="18.75" x14ac:dyDescent="0.15">
      <c r="B126" s="88"/>
      <c r="F126" s="47" t="str">
        <f>B122&amp;".4"</f>
        <v>10.3.4</v>
      </c>
      <c r="G126" s="68" t="s">
        <v>167</v>
      </c>
      <c r="H126" s="21" t="s">
        <v>62</v>
      </c>
      <c r="I126" s="37">
        <v>4024.68</v>
      </c>
      <c r="J126" s="37">
        <v>0</v>
      </c>
      <c r="K126" s="37">
        <v>0</v>
      </c>
      <c r="L126" s="37">
        <v>0</v>
      </c>
      <c r="M126" s="37">
        <v>0</v>
      </c>
      <c r="N126" s="37">
        <v>0</v>
      </c>
      <c r="O126" s="37">
        <v>0</v>
      </c>
      <c r="P126" s="37">
        <v>0</v>
      </c>
      <c r="Q126" s="37">
        <v>4024.68</v>
      </c>
      <c r="R126" s="67"/>
      <c r="S126" s="51"/>
      <c r="T126" s="9"/>
      <c r="U126" s="60"/>
    </row>
    <row r="127" spans="1:21" ht="18.75" hidden="1" x14ac:dyDescent="0.15">
      <c r="F127" s="74"/>
      <c r="G127" s="41" t="s">
        <v>69</v>
      </c>
      <c r="H127" s="41"/>
      <c r="I127" s="42"/>
      <c r="J127" s="42"/>
      <c r="K127" s="42"/>
      <c r="L127" s="42"/>
      <c r="M127" s="42"/>
      <c r="N127" s="42"/>
      <c r="O127" s="42"/>
      <c r="P127" s="42"/>
      <c r="Q127" s="42"/>
      <c r="R127" s="75"/>
      <c r="S127" s="51"/>
      <c r="T127" s="9"/>
      <c r="U127" s="60"/>
    </row>
    <row r="128" spans="1:21" ht="3" hidden="1" customHeight="1" x14ac:dyDescent="0.15">
      <c r="F128" s="4"/>
      <c r="G128" s="4"/>
      <c r="H128" s="4"/>
      <c r="I128" s="4"/>
      <c r="J128" s="76"/>
      <c r="K128" s="76"/>
      <c r="L128" s="76"/>
      <c r="M128" s="76"/>
      <c r="N128" s="76"/>
      <c r="O128" s="76"/>
      <c r="P128" s="76"/>
      <c r="Q128" s="76"/>
      <c r="U128" s="77"/>
    </row>
    <row r="129" spans="6:21" ht="18.75" hidden="1" x14ac:dyDescent="0.25">
      <c r="F129" s="78">
        <v>1</v>
      </c>
      <c r="G129" s="90" t="s">
        <v>173</v>
      </c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77"/>
    </row>
    <row r="130" spans="6:21" ht="18.75" hidden="1" x14ac:dyDescent="0.25">
      <c r="F130" s="79">
        <v>2</v>
      </c>
      <c r="G130" s="89" t="s">
        <v>174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77"/>
    </row>
  </sheetData>
  <mergeCells count="26">
    <mergeCell ref="G130:T130"/>
    <mergeCell ref="B102:B106"/>
    <mergeCell ref="B107:B111"/>
    <mergeCell ref="B112:B116"/>
    <mergeCell ref="B117:B121"/>
    <mergeCell ref="B122:B126"/>
    <mergeCell ref="G129:T129"/>
    <mergeCell ref="B97:B99"/>
    <mergeCell ref="B20:B22"/>
    <mergeCell ref="B23:B26"/>
    <mergeCell ref="B27:B31"/>
    <mergeCell ref="B32:B35"/>
    <mergeCell ref="B36:B40"/>
    <mergeCell ref="B41:B44"/>
    <mergeCell ref="B45:B48"/>
    <mergeCell ref="B49:B52"/>
    <mergeCell ref="B53:B56"/>
    <mergeCell ref="B57:B60"/>
    <mergeCell ref="B61:B64"/>
    <mergeCell ref="F5:I5"/>
    <mergeCell ref="F7:S7"/>
    <mergeCell ref="T7:T9"/>
    <mergeCell ref="F8:F9"/>
    <mergeCell ref="G8:G9"/>
    <mergeCell ref="H8:H9"/>
    <mergeCell ref="I8:R8"/>
  </mergeCells>
  <dataValidations count="8">
    <dataValidation type="decimal" allowBlank="1" showInputMessage="1" showErrorMessage="1" error="Введите значение от 0 до 100%" sqref="I80:Q81 I77:Q78">
      <formula1>0</formula1>
      <formula2>100</formula2>
    </dataValidation>
    <dataValidation type="decimal" allowBlank="1" showErrorMessage="1" errorTitle="Ошибка" error="Допускается ввод только неотрицательных чисел!" sqref="I123:Q126 I118:Q121 I95:Q96 I89:Q90 I21:Q21 I92:Q93 I83:Q84 I86:Q87 I108:Q111 I98:Q99 I113:Q116 I58:Q59 I54:Q55 I50:Q51 I46:Q47 I42:Q43 I37:Q39 I33:Q34 I28:Q30 I24:Q25 I62:Q63 I71:Q72 I74:Q75 I68:Q69">
      <formula1>0</formula1>
      <formula2>9.99999999999999E+23</formula2>
    </dataValidation>
    <dataValidation type="list" operator="lessThanOrEqual" allowBlank="1" showInputMessage="1" showErrorMessage="1" errorTitle="Ошибка" error="Выберите значение из списка!" prompt="Укажите источник финансирования" sqref="G112 G107 G24 G117 G122">
      <formula1>source_of_funding</formula1>
    </dataValidation>
    <dataValidation type="whole" allowBlank="1" showInputMessage="1" showErrorMessage="1" errorTitle="Ошибка" error="Введите год с 2000 по 2080!" prompt="Укажите год реализации инвестиционной программы/мероприятия" sqref="G20 G23 G27 G32 G36 G41 G45 G49 G53 G57 G61">
      <formula1>2000</formula1>
      <formula2>2080</formula2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I14 I11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:I13 I17:Q18"/>
    <dataValidation type="textLength" operator="lessThanOrEqual" allowBlank="1" showInputMessage="1" showErrorMessage="1" errorTitle="Ошибка" error="Допускается ввод не более 900 символов!" sqref="G97:H97 I15:I16 J11:Q11">
      <formula1>900</formula1>
    </dataValidation>
    <dataValidation type="list" operator="lessThanOrEqual" allowBlank="1" showInputMessage="1" showErrorMessage="1" errorTitle="Ошибка" error="Выберите значение из списка!" sqref="G21 G25 G28:G30 G33:G34 G37:G39 G42:G43 G46:G47 G50:G51 G54:G55 G58:G59 G62:G63">
      <formula1>source_of_funding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6"/>
  <sheetViews>
    <sheetView tabSelected="1" topLeftCell="D4" workbookViewId="0">
      <selection activeCell="F5" sqref="F5:I5"/>
    </sheetView>
  </sheetViews>
  <sheetFormatPr defaultColWidth="10.5703125" defaultRowHeight="11.25" x14ac:dyDescent="0.25"/>
  <cols>
    <col min="1" max="1" width="8" style="1" hidden="1" customWidth="1"/>
    <col min="2" max="2" width="4.140625" style="2" hidden="1" customWidth="1"/>
    <col min="3" max="3" width="2" style="1" hidden="1" customWidth="1"/>
    <col min="4" max="4" width="3.7109375" style="1" customWidth="1"/>
    <col min="5" max="5" width="3.7109375" style="3" hidden="1" customWidth="1"/>
    <col min="6" max="6" width="7.7109375" style="3" customWidth="1"/>
    <col min="7" max="7" width="49.140625" style="3" customWidth="1"/>
    <col min="8" max="8" width="14" style="3" customWidth="1"/>
    <col min="9" max="9" width="25.7109375" style="3" customWidth="1"/>
    <col min="10" max="10" width="25.7109375" style="3" hidden="1" customWidth="1"/>
    <col min="11" max="11" width="12.5703125" style="3" hidden="1" customWidth="1"/>
    <col min="12" max="12" width="1.7109375" style="3" hidden="1" customWidth="1"/>
    <col min="13" max="13" width="139.7109375" style="3" hidden="1" customWidth="1"/>
    <col min="14" max="74" width="24.85546875" style="3" customWidth="1"/>
    <col min="75" max="16384" width="10.5703125" style="3"/>
  </cols>
  <sheetData>
    <row r="1" spans="5:14" ht="11.25" hidden="1" customHeight="1" x14ac:dyDescent="0.25"/>
    <row r="2" spans="5:14" ht="11.25" hidden="1" customHeight="1" x14ac:dyDescent="0.25"/>
    <row r="3" spans="5:14" ht="11.25" hidden="1" customHeight="1" x14ac:dyDescent="0.25"/>
    <row r="4" spans="5:14" ht="3" customHeight="1" x14ac:dyDescent="0.25">
      <c r="E4" s="4"/>
      <c r="F4" s="4"/>
      <c r="G4" s="4"/>
      <c r="H4" s="4"/>
      <c r="I4" s="5"/>
    </row>
    <row r="5" spans="5:14" ht="16.5" customHeight="1" x14ac:dyDescent="0.25">
      <c r="E5" s="4"/>
      <c r="F5" s="80" t="s">
        <v>175</v>
      </c>
      <c r="G5" s="81"/>
      <c r="H5" s="81"/>
      <c r="I5" s="82"/>
    </row>
    <row r="6" spans="5:14" ht="16.5" customHeight="1" x14ac:dyDescent="0.25">
      <c r="E6" s="4"/>
      <c r="F6" s="4"/>
      <c r="G6" s="6"/>
      <c r="H6" s="6"/>
      <c r="I6" s="7">
        <v>22</v>
      </c>
    </row>
    <row r="7" spans="5:14" ht="18" customHeight="1" x14ac:dyDescent="0.25">
      <c r="E7" s="4"/>
      <c r="F7" s="83" t="s">
        <v>1</v>
      </c>
      <c r="G7" s="83"/>
      <c r="H7" s="83"/>
      <c r="I7" s="83"/>
      <c r="J7" s="83"/>
      <c r="K7" s="83"/>
      <c r="L7" s="83"/>
      <c r="M7" s="83" t="s">
        <v>2</v>
      </c>
    </row>
    <row r="8" spans="5:14" x14ac:dyDescent="0.25">
      <c r="E8" s="4"/>
      <c r="F8" s="83" t="s">
        <v>3</v>
      </c>
      <c r="G8" s="84" t="s">
        <v>4</v>
      </c>
      <c r="H8" s="84" t="s">
        <v>5</v>
      </c>
      <c r="I8" s="85" t="s">
        <v>6</v>
      </c>
      <c r="J8" s="86"/>
      <c r="K8" s="87"/>
      <c r="L8" s="9"/>
      <c r="M8" s="83"/>
    </row>
    <row r="9" spans="5:14" ht="22.5" x14ac:dyDescent="0.15">
      <c r="F9" s="83"/>
      <c r="G9" s="84"/>
      <c r="H9" s="84"/>
      <c r="I9" s="10" t="s">
        <v>7</v>
      </c>
      <c r="J9" s="10" t="s">
        <v>8</v>
      </c>
      <c r="K9" s="11" t="s">
        <v>9</v>
      </c>
      <c r="L9" s="9"/>
      <c r="M9" s="83"/>
      <c r="N9" s="12"/>
    </row>
    <row r="10" spans="5:14" x14ac:dyDescent="0.15">
      <c r="F10" s="13" t="s">
        <v>10</v>
      </c>
      <c r="G10" s="14" t="s">
        <v>11</v>
      </c>
      <c r="H10" s="14" t="s">
        <v>12</v>
      </c>
      <c r="I10" s="14" t="s">
        <v>13</v>
      </c>
      <c r="J10" s="15" t="s">
        <v>14</v>
      </c>
      <c r="K10" s="16"/>
      <c r="L10" s="17"/>
      <c r="M10" s="18"/>
      <c r="N10" s="12"/>
    </row>
    <row r="11" spans="5:14" ht="135" x14ac:dyDescent="0.25">
      <c r="F11" s="19">
        <v>1</v>
      </c>
      <c r="G11" s="20" t="s">
        <v>22</v>
      </c>
      <c r="H11" s="21" t="s">
        <v>23</v>
      </c>
      <c r="I11" s="22" t="s">
        <v>176</v>
      </c>
      <c r="J11" s="23"/>
      <c r="K11" s="24"/>
      <c r="L11" s="17"/>
      <c r="M11" s="9"/>
      <c r="N11" s="25"/>
    </row>
    <row r="12" spans="5:14" ht="18.75" x14ac:dyDescent="0.25">
      <c r="F12" s="19">
        <v>2</v>
      </c>
      <c r="G12" s="20" t="s">
        <v>33</v>
      </c>
      <c r="H12" s="21" t="s">
        <v>23</v>
      </c>
      <c r="I12" s="26" t="s">
        <v>177</v>
      </c>
      <c r="J12" s="21" t="s">
        <v>23</v>
      </c>
      <c r="K12" s="24"/>
      <c r="L12" s="17"/>
      <c r="M12" s="9" t="s">
        <v>35</v>
      </c>
      <c r="N12" s="25"/>
    </row>
    <row r="13" spans="5:14" ht="18.75" x14ac:dyDescent="0.25">
      <c r="F13" s="19" t="s">
        <v>36</v>
      </c>
      <c r="G13" s="27" t="s">
        <v>37</v>
      </c>
      <c r="H13" s="21" t="s">
        <v>23</v>
      </c>
      <c r="I13" s="26" t="s">
        <v>178</v>
      </c>
      <c r="J13" s="21" t="s">
        <v>23</v>
      </c>
      <c r="K13" s="24"/>
      <c r="L13" s="17"/>
      <c r="M13" s="9" t="s">
        <v>39</v>
      </c>
      <c r="N13" s="25"/>
    </row>
    <row r="14" spans="5:14" ht="78.75" x14ac:dyDescent="0.25">
      <c r="F14" s="19" t="s">
        <v>12</v>
      </c>
      <c r="G14" s="20" t="s">
        <v>40</v>
      </c>
      <c r="H14" s="21" t="s">
        <v>23</v>
      </c>
      <c r="I14" s="22" t="s">
        <v>41</v>
      </c>
      <c r="J14" s="21" t="s">
        <v>23</v>
      </c>
      <c r="K14" s="24"/>
      <c r="L14" s="17"/>
      <c r="M14" s="9" t="s">
        <v>42</v>
      </c>
      <c r="N14" s="25"/>
    </row>
    <row r="15" spans="5:14" ht="56.25" x14ac:dyDescent="0.25">
      <c r="F15" s="19" t="s">
        <v>13</v>
      </c>
      <c r="G15" s="20" t="s">
        <v>43</v>
      </c>
      <c r="H15" s="21" t="s">
        <v>23</v>
      </c>
      <c r="I15" s="23" t="s">
        <v>44</v>
      </c>
      <c r="J15" s="21" t="s">
        <v>23</v>
      </c>
      <c r="K15" s="24"/>
      <c r="L15" s="17"/>
      <c r="M15" s="9" t="s">
        <v>45</v>
      </c>
      <c r="N15" s="25"/>
    </row>
    <row r="16" spans="5:14" ht="22.5" x14ac:dyDescent="0.25">
      <c r="F16" s="19" t="s">
        <v>46</v>
      </c>
      <c r="G16" s="20" t="s">
        <v>47</v>
      </c>
      <c r="H16" s="21" t="s">
        <v>23</v>
      </c>
      <c r="I16" s="23" t="s">
        <v>179</v>
      </c>
      <c r="J16" s="21" t="s">
        <v>23</v>
      </c>
      <c r="K16" s="24"/>
      <c r="L16" s="17"/>
      <c r="M16" s="9"/>
      <c r="N16" s="25"/>
    </row>
    <row r="17" spans="2:14" ht="22.5" x14ac:dyDescent="0.25">
      <c r="F17" s="19" t="s">
        <v>49</v>
      </c>
      <c r="G17" s="20" t="s">
        <v>50</v>
      </c>
      <c r="H17" s="21" t="s">
        <v>23</v>
      </c>
      <c r="I17" s="28" t="s">
        <v>177</v>
      </c>
      <c r="J17" s="26"/>
      <c r="K17" s="24"/>
      <c r="L17" s="17"/>
      <c r="M17" s="9" t="s">
        <v>53</v>
      </c>
      <c r="N17" s="25"/>
    </row>
    <row r="18" spans="2:14" ht="22.5" x14ac:dyDescent="0.25">
      <c r="F18" s="19" t="s">
        <v>54</v>
      </c>
      <c r="G18" s="20" t="s">
        <v>55</v>
      </c>
      <c r="H18" s="21" t="s">
        <v>23</v>
      </c>
      <c r="I18" s="28" t="s">
        <v>180</v>
      </c>
      <c r="J18" s="26"/>
      <c r="K18" s="24"/>
      <c r="L18" s="17"/>
      <c r="M18" s="9" t="s">
        <v>59</v>
      </c>
      <c r="N18" s="25"/>
    </row>
    <row r="19" spans="2:14" ht="56.25" x14ac:dyDescent="0.25">
      <c r="F19" s="19" t="s">
        <v>60</v>
      </c>
      <c r="G19" s="20" t="s">
        <v>61</v>
      </c>
      <c r="H19" s="21" t="s">
        <v>62</v>
      </c>
      <c r="I19" s="29">
        <v>0</v>
      </c>
      <c r="J19" s="29">
        <f ca="1">SUMIF(List06_flag_year,"y",J20:J41)</f>
        <v>0</v>
      </c>
      <c r="K19" s="30"/>
      <c r="L19" s="31"/>
      <c r="M19" s="9" t="s">
        <v>63</v>
      </c>
      <c r="N19" s="32"/>
    </row>
    <row r="20" spans="2:14" ht="33.75" hidden="1" x14ac:dyDescent="0.25">
      <c r="B20" s="88" t="s">
        <v>64</v>
      </c>
      <c r="F20" s="19" t="str">
        <f>B20</f>
        <v>8.0</v>
      </c>
      <c r="G20" s="33"/>
      <c r="H20" s="21" t="s">
        <v>62</v>
      </c>
      <c r="I20" s="29">
        <v>0</v>
      </c>
      <c r="J20" s="29">
        <f>SUM(J21:J22)</f>
        <v>0</v>
      </c>
      <c r="K20" s="30" t="s">
        <v>65</v>
      </c>
      <c r="L20" s="31"/>
      <c r="M20" s="9" t="s">
        <v>66</v>
      </c>
      <c r="N20" s="32"/>
    </row>
    <row r="21" spans="2:14" ht="45" hidden="1" x14ac:dyDescent="0.25">
      <c r="B21" s="88"/>
      <c r="C21" s="1">
        <v>1</v>
      </c>
      <c r="F21" s="34" t="str">
        <f>B20&amp;"."&amp;C21</f>
        <v>8.0.1</v>
      </c>
      <c r="G21" s="35"/>
      <c r="H21" s="36" t="s">
        <v>62</v>
      </c>
      <c r="I21" s="37"/>
      <c r="J21" s="38"/>
      <c r="K21" s="30" t="s">
        <v>67</v>
      </c>
      <c r="L21" s="31"/>
      <c r="M21" s="9" t="s">
        <v>68</v>
      </c>
      <c r="N21" s="32"/>
    </row>
    <row r="22" spans="2:14" ht="18.75" hidden="1" x14ac:dyDescent="0.25">
      <c r="B22" s="88"/>
      <c r="F22" s="39"/>
      <c r="G22" s="40" t="s">
        <v>69</v>
      </c>
      <c r="H22" s="41"/>
      <c r="I22" s="42"/>
      <c r="J22" s="42"/>
      <c r="K22" s="43"/>
      <c r="L22" s="31"/>
      <c r="M22" s="9"/>
      <c r="N22" s="32"/>
    </row>
    <row r="23" spans="2:14" ht="33.75" x14ac:dyDescent="0.25">
      <c r="B23" s="88" t="s">
        <v>70</v>
      </c>
      <c r="D23" s="8"/>
      <c r="F23" s="44" t="str">
        <f>B23</f>
        <v>8.1</v>
      </c>
      <c r="G23" s="33">
        <v>2019</v>
      </c>
      <c r="H23" s="45" t="s">
        <v>62</v>
      </c>
      <c r="I23" s="46">
        <v>1546.3507199999999</v>
      </c>
      <c r="J23" s="29">
        <f>SUM(J24:J25)</f>
        <v>0</v>
      </c>
      <c r="K23" s="30" t="s">
        <v>65</v>
      </c>
      <c r="L23" s="31"/>
      <c r="M23" s="9" t="s">
        <v>66</v>
      </c>
      <c r="N23" s="32"/>
    </row>
    <row r="24" spans="2:14" ht="45" x14ac:dyDescent="0.25">
      <c r="B24" s="88"/>
      <c r="C24" s="1">
        <v>1</v>
      </c>
      <c r="F24" s="47" t="str">
        <f>B23&amp;"."&amp;C24</f>
        <v>8.1.1</v>
      </c>
      <c r="G24" s="35" t="s">
        <v>71</v>
      </c>
      <c r="H24" s="21" t="s">
        <v>62</v>
      </c>
      <c r="I24" s="37">
        <v>1546.3507199999999</v>
      </c>
      <c r="J24" s="38"/>
      <c r="K24" s="30" t="s">
        <v>67</v>
      </c>
      <c r="L24" s="31"/>
      <c r="M24" s="9" t="s">
        <v>68</v>
      </c>
      <c r="N24" s="32"/>
    </row>
    <row r="25" spans="2:14" ht="18.75" x14ac:dyDescent="0.25">
      <c r="B25" s="88"/>
      <c r="F25" s="48"/>
      <c r="G25" s="40" t="s">
        <v>69</v>
      </c>
      <c r="H25" s="41"/>
      <c r="I25" s="42"/>
      <c r="J25" s="42"/>
      <c r="K25" s="43"/>
      <c r="L25" s="31"/>
      <c r="M25" s="9"/>
      <c r="N25" s="32"/>
    </row>
    <row r="26" spans="2:14" ht="33.75" x14ac:dyDescent="0.25">
      <c r="B26" s="88" t="s">
        <v>73</v>
      </c>
      <c r="D26" s="8" t="s">
        <v>0</v>
      </c>
      <c r="F26" s="19" t="str">
        <f>B26</f>
        <v>8.2</v>
      </c>
      <c r="G26" s="33">
        <f>'[2]Форма 3.7'!$G$26</f>
        <v>2020</v>
      </c>
      <c r="H26" s="21" t="s">
        <v>62</v>
      </c>
      <c r="I26" s="29">
        <v>960</v>
      </c>
      <c r="J26" s="29">
        <f>SUM(J27:J28)</f>
        <v>0</v>
      </c>
      <c r="K26" s="30" t="s">
        <v>65</v>
      </c>
      <c r="L26" s="31"/>
      <c r="M26" s="9" t="s">
        <v>66</v>
      </c>
      <c r="N26" s="32"/>
    </row>
    <row r="27" spans="2:14" ht="45" x14ac:dyDescent="0.25">
      <c r="B27" s="88"/>
      <c r="C27" s="1">
        <v>1</v>
      </c>
      <c r="F27" s="34" t="str">
        <f>B26&amp;"."&amp;C27</f>
        <v>8.2.1</v>
      </c>
      <c r="G27" s="35" t="s">
        <v>71</v>
      </c>
      <c r="H27" s="36" t="s">
        <v>62</v>
      </c>
      <c r="I27" s="37">
        <v>960</v>
      </c>
      <c r="J27" s="38"/>
      <c r="K27" s="30" t="s">
        <v>67</v>
      </c>
      <c r="L27" s="31"/>
      <c r="M27" s="9" t="s">
        <v>68</v>
      </c>
      <c r="N27" s="32"/>
    </row>
    <row r="28" spans="2:14" ht="18.75" x14ac:dyDescent="0.25">
      <c r="B28" s="88"/>
      <c r="F28" s="39"/>
      <c r="G28" s="40" t="s">
        <v>69</v>
      </c>
      <c r="H28" s="41"/>
      <c r="I28" s="42"/>
      <c r="J28" s="42"/>
      <c r="K28" s="43"/>
      <c r="L28" s="31"/>
      <c r="M28" s="9"/>
      <c r="N28" s="32"/>
    </row>
    <row r="29" spans="2:14" ht="33.75" x14ac:dyDescent="0.25">
      <c r="B29" s="88" t="s">
        <v>75</v>
      </c>
      <c r="D29" s="8" t="s">
        <v>0</v>
      </c>
      <c r="F29" s="19" t="str">
        <f>B29</f>
        <v>8.3</v>
      </c>
      <c r="G29" s="33">
        <f>'[2]Форма 3.7'!$G$29</f>
        <v>2021</v>
      </c>
      <c r="H29" s="21" t="s">
        <v>62</v>
      </c>
      <c r="I29" s="29">
        <v>122</v>
      </c>
      <c r="J29" s="29">
        <f>SUM(J30:J31)</f>
        <v>0</v>
      </c>
      <c r="K29" s="30" t="s">
        <v>65</v>
      </c>
      <c r="L29" s="31"/>
      <c r="M29" s="9" t="s">
        <v>66</v>
      </c>
      <c r="N29" s="32"/>
    </row>
    <row r="30" spans="2:14" ht="45" x14ac:dyDescent="0.25">
      <c r="B30" s="88"/>
      <c r="C30" s="1">
        <v>1</v>
      </c>
      <c r="F30" s="34" t="str">
        <f>B29&amp;"."&amp;C30</f>
        <v>8.3.1</v>
      </c>
      <c r="G30" s="35" t="s">
        <v>71</v>
      </c>
      <c r="H30" s="36" t="s">
        <v>62</v>
      </c>
      <c r="I30" s="37">
        <v>122</v>
      </c>
      <c r="J30" s="38"/>
      <c r="K30" s="30" t="s">
        <v>67</v>
      </c>
      <c r="L30" s="31"/>
      <c r="M30" s="9" t="s">
        <v>68</v>
      </c>
      <c r="N30" s="32"/>
    </row>
    <row r="31" spans="2:14" ht="18.75" x14ac:dyDescent="0.25">
      <c r="B31" s="88"/>
      <c r="F31" s="39"/>
      <c r="G31" s="40" t="s">
        <v>69</v>
      </c>
      <c r="H31" s="41"/>
      <c r="I31" s="42"/>
      <c r="J31" s="42"/>
      <c r="K31" s="43"/>
      <c r="L31" s="31"/>
      <c r="M31" s="9"/>
      <c r="N31" s="32"/>
    </row>
    <row r="32" spans="2:14" ht="33.75" x14ac:dyDescent="0.25">
      <c r="B32" s="88" t="s">
        <v>76</v>
      </c>
      <c r="D32" s="8" t="s">
        <v>0</v>
      </c>
      <c r="F32" s="19" t="str">
        <f>B32</f>
        <v>8.4</v>
      </c>
      <c r="G32" s="33">
        <f>'[2]Форма 3.7'!$G$32</f>
        <v>2022</v>
      </c>
      <c r="H32" s="21" t="s">
        <v>62</v>
      </c>
      <c r="I32" s="29">
        <v>25403</v>
      </c>
      <c r="J32" s="29">
        <f>SUM(J33:J34)</f>
        <v>0</v>
      </c>
      <c r="K32" s="30" t="s">
        <v>65</v>
      </c>
      <c r="L32" s="31"/>
      <c r="M32" s="9" t="s">
        <v>66</v>
      </c>
      <c r="N32" s="32"/>
    </row>
    <row r="33" spans="1:14" ht="45" x14ac:dyDescent="0.25">
      <c r="B33" s="88"/>
      <c r="C33" s="1">
        <v>1</v>
      </c>
      <c r="F33" s="34" t="str">
        <f>B32&amp;"."&amp;C33</f>
        <v>8.4.1</v>
      </c>
      <c r="G33" s="35" t="s">
        <v>71</v>
      </c>
      <c r="H33" s="36" t="s">
        <v>62</v>
      </c>
      <c r="I33" s="37">
        <v>25403</v>
      </c>
      <c r="J33" s="38"/>
      <c r="K33" s="30" t="s">
        <v>67</v>
      </c>
      <c r="L33" s="31"/>
      <c r="M33" s="9" t="s">
        <v>68</v>
      </c>
      <c r="N33" s="32"/>
    </row>
    <row r="34" spans="1:14" ht="18.75" x14ac:dyDescent="0.25">
      <c r="B34" s="88"/>
      <c r="F34" s="39"/>
      <c r="G34" s="40" t="s">
        <v>69</v>
      </c>
      <c r="H34" s="41"/>
      <c r="I34" s="42"/>
      <c r="J34" s="42"/>
      <c r="K34" s="43"/>
      <c r="L34" s="31"/>
      <c r="M34" s="9"/>
      <c r="N34" s="32"/>
    </row>
    <row r="35" spans="1:14" ht="33.75" x14ac:dyDescent="0.25">
      <c r="B35" s="88" t="s">
        <v>77</v>
      </c>
      <c r="D35" s="8" t="s">
        <v>0</v>
      </c>
      <c r="F35" s="19" t="str">
        <f>B35</f>
        <v>8.5</v>
      </c>
      <c r="G35" s="33">
        <f>'[2]Форма 3.7'!$G$35</f>
        <v>2025</v>
      </c>
      <c r="H35" s="21" t="s">
        <v>62</v>
      </c>
      <c r="I35" s="29">
        <v>388.08919000000049</v>
      </c>
      <c r="J35" s="29">
        <f>SUM(J36:J37)</f>
        <v>0</v>
      </c>
      <c r="K35" s="30" t="s">
        <v>65</v>
      </c>
      <c r="L35" s="31"/>
      <c r="M35" s="9" t="s">
        <v>66</v>
      </c>
      <c r="N35" s="32"/>
    </row>
    <row r="36" spans="1:14" ht="45" x14ac:dyDescent="0.25">
      <c r="B36" s="88"/>
      <c r="C36" s="1">
        <v>1</v>
      </c>
      <c r="F36" s="34" t="str">
        <f>B35&amp;"."&amp;C36</f>
        <v>8.5.1</v>
      </c>
      <c r="G36" s="35" t="s">
        <v>71</v>
      </c>
      <c r="H36" s="36" t="s">
        <v>62</v>
      </c>
      <c r="I36" s="37">
        <v>388.08919000000049</v>
      </c>
      <c r="J36" s="38"/>
      <c r="K36" s="30" t="s">
        <v>67</v>
      </c>
      <c r="L36" s="31"/>
      <c r="M36" s="9" t="s">
        <v>68</v>
      </c>
      <c r="N36" s="32"/>
    </row>
    <row r="37" spans="1:14" ht="18.75" x14ac:dyDescent="0.25">
      <c r="B37" s="88"/>
      <c r="F37" s="39"/>
      <c r="G37" s="40" t="s">
        <v>69</v>
      </c>
      <c r="H37" s="41"/>
      <c r="I37" s="42"/>
      <c r="J37" s="42"/>
      <c r="K37" s="43"/>
      <c r="L37" s="31"/>
      <c r="M37" s="9"/>
      <c r="N37" s="32"/>
    </row>
    <row r="38" spans="1:14" ht="33.75" x14ac:dyDescent="0.25">
      <c r="B38" s="88" t="s">
        <v>78</v>
      </c>
      <c r="D38" s="8" t="s">
        <v>0</v>
      </c>
      <c r="F38" s="19" t="str">
        <f>B38</f>
        <v>8.6</v>
      </c>
      <c r="G38" s="33">
        <f>'[2]Форма 3.7'!$G$38</f>
        <v>2026</v>
      </c>
      <c r="H38" s="21" t="s">
        <v>62</v>
      </c>
      <c r="I38" s="29">
        <v>388.08919000000049</v>
      </c>
      <c r="J38" s="29">
        <f>SUM(J39:J40)</f>
        <v>0</v>
      </c>
      <c r="K38" s="30" t="s">
        <v>65</v>
      </c>
      <c r="L38" s="31"/>
      <c r="M38" s="9" t="s">
        <v>66</v>
      </c>
      <c r="N38" s="32"/>
    </row>
    <row r="39" spans="1:14" ht="45" x14ac:dyDescent="0.25">
      <c r="B39" s="88"/>
      <c r="C39" s="1">
        <v>1</v>
      </c>
      <c r="F39" s="34" t="str">
        <f>B38&amp;"."&amp;C39</f>
        <v>8.6.1</v>
      </c>
      <c r="G39" s="35" t="s">
        <v>71</v>
      </c>
      <c r="H39" s="36" t="s">
        <v>62</v>
      </c>
      <c r="I39" s="37">
        <v>388.08919000000049</v>
      </c>
      <c r="J39" s="38"/>
      <c r="K39" s="30" t="s">
        <v>67</v>
      </c>
      <c r="L39" s="31"/>
      <c r="M39" s="9" t="s">
        <v>68</v>
      </c>
      <c r="N39" s="32"/>
    </row>
    <row r="40" spans="1:14" ht="18.75" x14ac:dyDescent="0.25">
      <c r="B40" s="88"/>
      <c r="F40" s="39"/>
      <c r="G40" s="40" t="s">
        <v>69</v>
      </c>
      <c r="H40" s="41"/>
      <c r="I40" s="42"/>
      <c r="J40" s="42"/>
      <c r="K40" s="43"/>
      <c r="L40" s="31"/>
      <c r="M40" s="9"/>
      <c r="N40" s="32"/>
    </row>
    <row r="41" spans="1:14" ht="18.75" x14ac:dyDescent="0.25">
      <c r="F41" s="48"/>
      <c r="G41" s="49" t="s">
        <v>83</v>
      </c>
      <c r="H41" s="49"/>
      <c r="I41" s="50"/>
      <c r="J41" s="50"/>
      <c r="K41" s="43"/>
      <c r="L41" s="51"/>
      <c r="M41" s="9"/>
      <c r="N41" s="32"/>
    </row>
    <row r="42" spans="1:14" ht="18.75" x14ac:dyDescent="0.25">
      <c r="F42" s="52" t="s">
        <v>84</v>
      </c>
      <c r="G42" s="53" t="s">
        <v>85</v>
      </c>
      <c r="H42" s="54" t="s">
        <v>23</v>
      </c>
      <c r="I42" s="54" t="s">
        <v>23</v>
      </c>
      <c r="J42" s="54" t="s">
        <v>23</v>
      </c>
      <c r="K42" s="55"/>
      <c r="L42" s="51"/>
      <c r="M42" s="9"/>
      <c r="N42" s="32"/>
    </row>
    <row r="43" spans="1:14" ht="18.75" x14ac:dyDescent="0.25">
      <c r="A43" s="56"/>
      <c r="B43" s="56"/>
      <c r="F43" s="52" t="s">
        <v>86</v>
      </c>
      <c r="G43" s="57" t="s">
        <v>87</v>
      </c>
      <c r="H43" s="54" t="s">
        <v>23</v>
      </c>
      <c r="I43" s="54" t="s">
        <v>23</v>
      </c>
      <c r="J43" s="54" t="s">
        <v>23</v>
      </c>
      <c r="K43" s="55"/>
      <c r="L43" s="51"/>
      <c r="M43" s="9"/>
      <c r="N43" s="32"/>
    </row>
    <row r="44" spans="1:14" ht="18.75" x14ac:dyDescent="0.25">
      <c r="A44" s="56"/>
      <c r="B44" s="56"/>
      <c r="F44" s="52" t="s">
        <v>88</v>
      </c>
      <c r="G44" s="58" t="s">
        <v>89</v>
      </c>
      <c r="H44" s="54" t="s">
        <v>90</v>
      </c>
      <c r="I44" s="59"/>
      <c r="J44" s="59"/>
      <c r="K44" s="55"/>
      <c r="L44" s="51"/>
      <c r="M44" s="9"/>
      <c r="N44" s="32"/>
    </row>
    <row r="45" spans="1:14" ht="18.75" x14ac:dyDescent="0.25">
      <c r="A45" s="56"/>
      <c r="B45" s="56"/>
      <c r="F45" s="52" t="s">
        <v>91</v>
      </c>
      <c r="G45" s="58" t="s">
        <v>92</v>
      </c>
      <c r="H45" s="54" t="s">
        <v>90</v>
      </c>
      <c r="I45" s="59"/>
      <c r="J45" s="59"/>
      <c r="K45" s="55"/>
      <c r="L45" s="51"/>
      <c r="M45" s="9"/>
      <c r="N45" s="32"/>
    </row>
    <row r="46" spans="1:14" ht="18.75" x14ac:dyDescent="0.15">
      <c r="A46" s="56"/>
      <c r="B46" s="56"/>
      <c r="F46" s="52" t="s">
        <v>93</v>
      </c>
      <c r="G46" s="57" t="s">
        <v>94</v>
      </c>
      <c r="H46" s="54" t="s">
        <v>23</v>
      </c>
      <c r="I46" s="54" t="s">
        <v>23</v>
      </c>
      <c r="J46" s="54" t="s">
        <v>23</v>
      </c>
      <c r="K46" s="55"/>
      <c r="L46" s="51"/>
      <c r="M46" s="9"/>
      <c r="N46" s="60"/>
    </row>
    <row r="47" spans="1:14" ht="22.5" x14ac:dyDescent="0.15">
      <c r="A47" s="56"/>
      <c r="B47" s="56"/>
      <c r="F47" s="52" t="s">
        <v>95</v>
      </c>
      <c r="G47" s="58" t="s">
        <v>89</v>
      </c>
      <c r="H47" s="54" t="s">
        <v>96</v>
      </c>
      <c r="I47" s="59"/>
      <c r="J47" s="59"/>
      <c r="K47" s="55"/>
      <c r="L47" s="51"/>
      <c r="M47" s="9" t="s">
        <v>97</v>
      </c>
      <c r="N47" s="60"/>
    </row>
    <row r="48" spans="1:14" ht="33.75" x14ac:dyDescent="0.15">
      <c r="A48" s="56"/>
      <c r="B48" s="56"/>
      <c r="F48" s="52" t="s">
        <v>98</v>
      </c>
      <c r="G48" s="58" t="s">
        <v>92</v>
      </c>
      <c r="H48" s="54" t="s">
        <v>96</v>
      </c>
      <c r="I48" s="59"/>
      <c r="J48" s="59"/>
      <c r="K48" s="55"/>
      <c r="L48" s="51"/>
      <c r="M48" s="9" t="s">
        <v>99</v>
      </c>
      <c r="N48" s="60"/>
    </row>
    <row r="49" spans="1:14" ht="22.5" x14ac:dyDescent="0.15">
      <c r="A49" s="56"/>
      <c r="B49" s="56"/>
      <c r="F49" s="52" t="s">
        <v>100</v>
      </c>
      <c r="G49" s="57" t="s">
        <v>101</v>
      </c>
      <c r="H49" s="54" t="s">
        <v>23</v>
      </c>
      <c r="I49" s="54" t="s">
        <v>23</v>
      </c>
      <c r="J49" s="54" t="s">
        <v>23</v>
      </c>
      <c r="K49" s="55"/>
      <c r="L49" s="51"/>
      <c r="M49" s="9"/>
      <c r="N49" s="60"/>
    </row>
    <row r="50" spans="1:14" ht="18.75" x14ac:dyDescent="0.15">
      <c r="A50" s="56"/>
      <c r="B50" s="56"/>
      <c r="F50" s="52" t="s">
        <v>102</v>
      </c>
      <c r="G50" s="58" t="s">
        <v>89</v>
      </c>
      <c r="H50" s="54" t="s">
        <v>103</v>
      </c>
      <c r="I50" s="59"/>
      <c r="J50" s="59"/>
      <c r="K50" s="55"/>
      <c r="L50" s="51"/>
      <c r="M50" s="9" t="s">
        <v>104</v>
      </c>
      <c r="N50" s="60"/>
    </row>
    <row r="51" spans="1:14" ht="18.75" x14ac:dyDescent="0.15">
      <c r="A51" s="56"/>
      <c r="B51" s="56"/>
      <c r="F51" s="52" t="s">
        <v>105</v>
      </c>
      <c r="G51" s="58" t="s">
        <v>92</v>
      </c>
      <c r="H51" s="54" t="s">
        <v>103</v>
      </c>
      <c r="I51" s="59"/>
      <c r="J51" s="59"/>
      <c r="K51" s="55"/>
      <c r="L51" s="51"/>
      <c r="M51" s="9" t="s">
        <v>106</v>
      </c>
      <c r="N51" s="60"/>
    </row>
    <row r="52" spans="1:14" ht="18.75" x14ac:dyDescent="0.15">
      <c r="A52" s="56"/>
      <c r="B52" s="56"/>
      <c r="F52" s="52" t="s">
        <v>107</v>
      </c>
      <c r="G52" s="57" t="s">
        <v>108</v>
      </c>
      <c r="H52" s="54" t="s">
        <v>23</v>
      </c>
      <c r="I52" s="54" t="s">
        <v>23</v>
      </c>
      <c r="J52" s="54" t="s">
        <v>23</v>
      </c>
      <c r="K52" s="55"/>
      <c r="L52" s="51"/>
      <c r="M52" s="9"/>
      <c r="N52" s="60"/>
    </row>
    <row r="53" spans="1:14" ht="18.75" x14ac:dyDescent="0.15">
      <c r="A53" s="56"/>
      <c r="B53" s="56"/>
      <c r="F53" s="52" t="s">
        <v>109</v>
      </c>
      <c r="G53" s="58" t="s">
        <v>89</v>
      </c>
      <c r="H53" s="54" t="s">
        <v>110</v>
      </c>
      <c r="I53" s="59"/>
      <c r="J53" s="59"/>
      <c r="K53" s="55"/>
      <c r="L53" s="51"/>
      <c r="M53" s="9" t="s">
        <v>111</v>
      </c>
      <c r="N53" s="60"/>
    </row>
    <row r="54" spans="1:14" ht="18.75" x14ac:dyDescent="0.15">
      <c r="A54" s="56"/>
      <c r="B54" s="56"/>
      <c r="F54" s="52" t="s">
        <v>112</v>
      </c>
      <c r="G54" s="58" t="s">
        <v>92</v>
      </c>
      <c r="H54" s="54" t="s">
        <v>110</v>
      </c>
      <c r="I54" s="59"/>
      <c r="J54" s="59"/>
      <c r="K54" s="55"/>
      <c r="L54" s="51"/>
      <c r="M54" s="9" t="s">
        <v>113</v>
      </c>
      <c r="N54" s="60"/>
    </row>
    <row r="55" spans="1:14" ht="22.5" x14ac:dyDescent="0.15">
      <c r="A55" s="56"/>
      <c r="B55" s="56"/>
      <c r="F55" s="52" t="s">
        <v>114</v>
      </c>
      <c r="G55" s="57" t="s">
        <v>115</v>
      </c>
      <c r="H55" s="54" t="s">
        <v>23</v>
      </c>
      <c r="I55" s="54" t="s">
        <v>23</v>
      </c>
      <c r="J55" s="54" t="s">
        <v>23</v>
      </c>
      <c r="K55" s="55"/>
      <c r="L55" s="51"/>
      <c r="M55" s="9"/>
      <c r="N55" s="60"/>
    </row>
    <row r="56" spans="1:14" ht="18.75" x14ac:dyDescent="0.15">
      <c r="A56" s="56"/>
      <c r="B56" s="56"/>
      <c r="F56" s="52" t="s">
        <v>116</v>
      </c>
      <c r="G56" s="58" t="s">
        <v>89</v>
      </c>
      <c r="H56" s="54" t="s">
        <v>110</v>
      </c>
      <c r="I56" s="59"/>
      <c r="J56" s="59"/>
      <c r="K56" s="55"/>
      <c r="L56" s="51"/>
      <c r="M56" s="9"/>
      <c r="N56" s="60"/>
    </row>
    <row r="57" spans="1:14" ht="18.75" x14ac:dyDescent="0.15">
      <c r="A57" s="56"/>
      <c r="B57" s="56"/>
      <c r="F57" s="52" t="s">
        <v>117</v>
      </c>
      <c r="G57" s="58" t="s">
        <v>92</v>
      </c>
      <c r="H57" s="54" t="s">
        <v>110</v>
      </c>
      <c r="I57" s="59"/>
      <c r="J57" s="59"/>
      <c r="K57" s="55"/>
      <c r="L57" s="51"/>
      <c r="M57" s="9"/>
      <c r="N57" s="60"/>
    </row>
    <row r="58" spans="1:14" ht="22.5" x14ac:dyDescent="0.15">
      <c r="A58" s="56"/>
      <c r="B58" s="56"/>
      <c r="F58" s="52" t="s">
        <v>118</v>
      </c>
      <c r="G58" s="57" t="s">
        <v>119</v>
      </c>
      <c r="H58" s="54" t="s">
        <v>23</v>
      </c>
      <c r="I58" s="54" t="s">
        <v>23</v>
      </c>
      <c r="J58" s="54" t="s">
        <v>23</v>
      </c>
      <c r="K58" s="55"/>
      <c r="L58" s="51"/>
      <c r="M58" s="9"/>
      <c r="N58" s="60"/>
    </row>
    <row r="59" spans="1:14" ht="22.5" x14ac:dyDescent="0.15">
      <c r="A59" s="56"/>
      <c r="B59" s="56"/>
      <c r="F59" s="52" t="s">
        <v>120</v>
      </c>
      <c r="G59" s="58" t="s">
        <v>89</v>
      </c>
      <c r="H59" s="54" t="s">
        <v>121</v>
      </c>
      <c r="I59" s="59"/>
      <c r="J59" s="59"/>
      <c r="K59" s="55"/>
      <c r="L59" s="51"/>
      <c r="M59" s="9" t="s">
        <v>122</v>
      </c>
      <c r="N59" s="60"/>
    </row>
    <row r="60" spans="1:14" ht="22.5" x14ac:dyDescent="0.15">
      <c r="A60" s="56"/>
      <c r="B60" s="56"/>
      <c r="F60" s="52" t="s">
        <v>123</v>
      </c>
      <c r="G60" s="58" t="s">
        <v>92</v>
      </c>
      <c r="H60" s="54" t="s">
        <v>121</v>
      </c>
      <c r="I60" s="59"/>
      <c r="J60" s="59"/>
      <c r="K60" s="55"/>
      <c r="L60" s="51"/>
      <c r="M60" s="9" t="s">
        <v>124</v>
      </c>
      <c r="N60" s="60"/>
    </row>
    <row r="61" spans="1:14" ht="18.75" x14ac:dyDescent="0.15">
      <c r="A61" s="56"/>
      <c r="B61" s="56"/>
      <c r="F61" s="52" t="s">
        <v>125</v>
      </c>
      <c r="G61" s="57" t="s">
        <v>126</v>
      </c>
      <c r="H61" s="54" t="s">
        <v>23</v>
      </c>
      <c r="I61" s="54" t="s">
        <v>23</v>
      </c>
      <c r="J61" s="54" t="s">
        <v>23</v>
      </c>
      <c r="K61" s="55"/>
      <c r="L61" s="51"/>
      <c r="M61" s="9"/>
      <c r="N61" s="60"/>
    </row>
    <row r="62" spans="1:14" ht="18.75" x14ac:dyDescent="0.15">
      <c r="A62" s="56"/>
      <c r="B62" s="56"/>
      <c r="F62" s="52" t="s">
        <v>127</v>
      </c>
      <c r="G62" s="58" t="s">
        <v>89</v>
      </c>
      <c r="H62" s="54" t="s">
        <v>128</v>
      </c>
      <c r="I62" s="59"/>
      <c r="J62" s="59"/>
      <c r="K62" s="55"/>
      <c r="L62" s="51"/>
      <c r="M62" s="9" t="s">
        <v>129</v>
      </c>
      <c r="N62" s="60"/>
    </row>
    <row r="63" spans="1:14" ht="18.75" x14ac:dyDescent="0.15">
      <c r="A63" s="56"/>
      <c r="B63" s="56"/>
      <c r="F63" s="52" t="s">
        <v>130</v>
      </c>
      <c r="G63" s="58" t="s">
        <v>92</v>
      </c>
      <c r="H63" s="54" t="s">
        <v>128</v>
      </c>
      <c r="I63" s="59"/>
      <c r="J63" s="59"/>
      <c r="K63" s="55"/>
      <c r="L63" s="51"/>
      <c r="M63" s="9" t="s">
        <v>131</v>
      </c>
      <c r="N63" s="60"/>
    </row>
    <row r="64" spans="1:14" ht="18.75" x14ac:dyDescent="0.15">
      <c r="A64" s="56"/>
      <c r="B64" s="56"/>
      <c r="F64" s="52" t="s">
        <v>132</v>
      </c>
      <c r="G64" s="57" t="s">
        <v>133</v>
      </c>
      <c r="H64" s="54" t="s">
        <v>23</v>
      </c>
      <c r="I64" s="54" t="s">
        <v>23</v>
      </c>
      <c r="J64" s="54" t="s">
        <v>23</v>
      </c>
      <c r="K64" s="55"/>
      <c r="L64" s="51"/>
      <c r="M64" s="9"/>
      <c r="N64" s="60"/>
    </row>
    <row r="65" spans="1:14" ht="18.75" x14ac:dyDescent="0.15">
      <c r="A65" s="56"/>
      <c r="B65" s="56"/>
      <c r="F65" s="52" t="s">
        <v>134</v>
      </c>
      <c r="G65" s="58" t="s">
        <v>89</v>
      </c>
      <c r="H65" s="54" t="s">
        <v>135</v>
      </c>
      <c r="I65" s="59">
        <v>0.68300000000000005</v>
      </c>
      <c r="J65" s="59"/>
      <c r="K65" s="55"/>
      <c r="L65" s="51"/>
      <c r="M65" s="9" t="s">
        <v>136</v>
      </c>
      <c r="N65" s="60"/>
    </row>
    <row r="66" spans="1:14" ht="18.75" x14ac:dyDescent="0.15">
      <c r="A66" s="56"/>
      <c r="B66" s="56"/>
      <c r="F66" s="52" t="s">
        <v>137</v>
      </c>
      <c r="G66" s="58" t="s">
        <v>92</v>
      </c>
      <c r="H66" s="54" t="s">
        <v>135</v>
      </c>
      <c r="I66" s="59">
        <v>2.37</v>
      </c>
      <c r="J66" s="59"/>
      <c r="K66" s="55"/>
      <c r="L66" s="51"/>
      <c r="M66" s="9" t="s">
        <v>138</v>
      </c>
      <c r="N66" s="60"/>
    </row>
    <row r="67" spans="1:14" ht="18.75" x14ac:dyDescent="0.15">
      <c r="A67" s="56"/>
      <c r="B67" s="56"/>
      <c r="F67" s="52" t="s">
        <v>139</v>
      </c>
      <c r="G67" s="57" t="s">
        <v>140</v>
      </c>
      <c r="H67" s="54" t="s">
        <v>23</v>
      </c>
      <c r="I67" s="54" t="s">
        <v>23</v>
      </c>
      <c r="J67" s="54" t="s">
        <v>23</v>
      </c>
      <c r="K67" s="55"/>
      <c r="L67" s="51"/>
      <c r="M67" s="9"/>
      <c r="N67" s="60"/>
    </row>
    <row r="68" spans="1:14" ht="18.75" x14ac:dyDescent="0.15">
      <c r="A68" s="56"/>
      <c r="B68" s="56"/>
      <c r="F68" s="52" t="s">
        <v>141</v>
      </c>
      <c r="G68" s="58" t="s">
        <v>89</v>
      </c>
      <c r="H68" s="54" t="s">
        <v>142</v>
      </c>
      <c r="I68" s="59">
        <v>0.86</v>
      </c>
      <c r="J68" s="59"/>
      <c r="K68" s="55"/>
      <c r="L68" s="51"/>
      <c r="M68" s="9" t="s">
        <v>143</v>
      </c>
      <c r="N68" s="60"/>
    </row>
    <row r="69" spans="1:14" ht="18.75" x14ac:dyDescent="0.15">
      <c r="A69" s="56"/>
      <c r="B69" s="56"/>
      <c r="F69" s="52" t="s">
        <v>144</v>
      </c>
      <c r="G69" s="58" t="s">
        <v>92</v>
      </c>
      <c r="H69" s="54" t="s">
        <v>142</v>
      </c>
      <c r="I69" s="59">
        <v>6.8</v>
      </c>
      <c r="J69" s="59"/>
      <c r="K69" s="55"/>
      <c r="L69" s="51"/>
      <c r="M69" s="9" t="s">
        <v>145</v>
      </c>
      <c r="N69" s="60"/>
    </row>
    <row r="70" spans="1:14" ht="18.75" x14ac:dyDescent="0.15">
      <c r="A70" s="56"/>
      <c r="B70" s="56"/>
      <c r="F70" s="52" t="s">
        <v>146</v>
      </c>
      <c r="G70" s="57" t="s">
        <v>147</v>
      </c>
      <c r="H70" s="54" t="s">
        <v>23</v>
      </c>
      <c r="I70" s="54" t="s">
        <v>23</v>
      </c>
      <c r="J70" s="54" t="s">
        <v>23</v>
      </c>
      <c r="K70" s="55"/>
      <c r="L70" s="51"/>
      <c r="M70" s="9" t="s">
        <v>148</v>
      </c>
      <c r="N70" s="60"/>
    </row>
    <row r="71" spans="1:14" ht="22.5" x14ac:dyDescent="0.15">
      <c r="A71" s="56"/>
      <c r="B71" s="56"/>
      <c r="F71" s="52" t="s">
        <v>149</v>
      </c>
      <c r="G71" s="58" t="s">
        <v>89</v>
      </c>
      <c r="H71" s="54" t="s">
        <v>150</v>
      </c>
      <c r="I71" s="59"/>
      <c r="J71" s="59"/>
      <c r="K71" s="55"/>
      <c r="L71" s="51"/>
      <c r="M71" s="9" t="s">
        <v>151</v>
      </c>
      <c r="N71" s="60"/>
    </row>
    <row r="72" spans="1:14" ht="22.5" x14ac:dyDescent="0.15">
      <c r="A72" s="56"/>
      <c r="B72" s="56"/>
      <c r="F72" s="52" t="s">
        <v>152</v>
      </c>
      <c r="G72" s="58" t="s">
        <v>92</v>
      </c>
      <c r="H72" s="54" t="s">
        <v>150</v>
      </c>
      <c r="I72" s="59"/>
      <c r="J72" s="59"/>
      <c r="K72" s="55"/>
      <c r="L72" s="51"/>
      <c r="M72" s="9" t="s">
        <v>153</v>
      </c>
      <c r="N72" s="60"/>
    </row>
    <row r="73" spans="1:14" ht="18.75" hidden="1" x14ac:dyDescent="0.15">
      <c r="A73" s="56"/>
      <c r="B73" s="88" t="s">
        <v>146</v>
      </c>
      <c r="F73" s="52" t="str">
        <f>B73</f>
        <v>9.10</v>
      </c>
      <c r="G73" s="61"/>
      <c r="H73" s="62"/>
      <c r="I73" s="54" t="s">
        <v>23</v>
      </c>
      <c r="J73" s="54" t="s">
        <v>23</v>
      </c>
      <c r="K73" s="55"/>
      <c r="L73" s="51"/>
      <c r="M73" s="9"/>
      <c r="N73" s="60"/>
    </row>
    <row r="74" spans="1:14" ht="18.75" hidden="1" x14ac:dyDescent="0.15">
      <c r="A74" s="56"/>
      <c r="B74" s="88"/>
      <c r="F74" s="63" t="str">
        <f>B73&amp;".1"</f>
        <v>9.10.1</v>
      </c>
      <c r="G74" s="58" t="s">
        <v>89</v>
      </c>
      <c r="H74" s="63" t="str">
        <f>IF(H73="","x",H73)</f>
        <v>x</v>
      </c>
      <c r="I74" s="59"/>
      <c r="J74" s="59"/>
      <c r="K74" s="55"/>
      <c r="L74" s="51"/>
      <c r="M74" s="9"/>
      <c r="N74" s="60"/>
    </row>
    <row r="75" spans="1:14" ht="18.75" hidden="1" x14ac:dyDescent="0.15">
      <c r="A75" s="56"/>
      <c r="B75" s="88"/>
      <c r="F75" s="63" t="str">
        <f>B73&amp;".2"</f>
        <v>9.10.2</v>
      </c>
      <c r="G75" s="58" t="s">
        <v>92</v>
      </c>
      <c r="H75" s="63" t="str">
        <f>IF(H73="","x",H73)</f>
        <v>x</v>
      </c>
      <c r="I75" s="59"/>
      <c r="J75" s="59"/>
      <c r="K75" s="55"/>
      <c r="L75" s="51"/>
      <c r="M75" s="9"/>
      <c r="N75" s="60"/>
    </row>
    <row r="76" spans="1:14" ht="18.75" x14ac:dyDescent="0.15">
      <c r="F76" s="64"/>
      <c r="G76" s="65" t="s">
        <v>154</v>
      </c>
      <c r="H76" s="65"/>
      <c r="I76" s="66"/>
      <c r="J76" s="66"/>
      <c r="K76" s="43"/>
      <c r="L76" s="51"/>
      <c r="M76" s="9"/>
      <c r="N76" s="60"/>
    </row>
    <row r="77" spans="1:14" ht="22.5" x14ac:dyDescent="0.15">
      <c r="B77" s="2" t="s">
        <v>155</v>
      </c>
      <c r="F77" s="19" t="s">
        <v>156</v>
      </c>
      <c r="G77" s="20" t="s">
        <v>157</v>
      </c>
      <c r="H77" s="21" t="s">
        <v>23</v>
      </c>
      <c r="I77" s="21" t="s">
        <v>23</v>
      </c>
      <c r="J77" s="21" t="s">
        <v>23</v>
      </c>
      <c r="K77" s="67"/>
      <c r="L77" s="51"/>
      <c r="M77" s="9"/>
      <c r="N77" s="60"/>
    </row>
    <row r="78" spans="1:14" ht="22.5" x14ac:dyDescent="0.15">
      <c r="B78" s="88" t="s">
        <v>158</v>
      </c>
      <c r="F78" s="19" t="str">
        <f>B78</f>
        <v>10.0</v>
      </c>
      <c r="G78" s="27" t="s">
        <v>159</v>
      </c>
      <c r="H78" s="21" t="s">
        <v>62</v>
      </c>
      <c r="I78" s="29">
        <v>0</v>
      </c>
      <c r="J78" s="29">
        <f>SUM(J79:J82)</f>
        <v>0</v>
      </c>
      <c r="K78" s="67"/>
      <c r="L78" s="51"/>
      <c r="M78" s="9" t="s">
        <v>160</v>
      </c>
      <c r="N78" s="60"/>
    </row>
    <row r="79" spans="1:14" ht="18.75" x14ac:dyDescent="0.15">
      <c r="B79" s="88"/>
      <c r="F79" s="47" t="str">
        <f>B78&amp;".1"</f>
        <v>10.0.1</v>
      </c>
      <c r="G79" s="68" t="s">
        <v>161</v>
      </c>
      <c r="H79" s="21" t="s">
        <v>62</v>
      </c>
      <c r="I79" s="29">
        <v>0</v>
      </c>
      <c r="J79" s="29">
        <f t="shared" ref="J79:J82" si="0">SUMIF($G$83:$G$93,$G79,J$83:J$93)</f>
        <v>0</v>
      </c>
      <c r="K79" s="67"/>
      <c r="L79" s="51"/>
      <c r="M79" s="9" t="s">
        <v>162</v>
      </c>
      <c r="N79" s="60"/>
    </row>
    <row r="80" spans="1:14" ht="18.75" x14ac:dyDescent="0.15">
      <c r="B80" s="88"/>
      <c r="F80" s="47" t="str">
        <f>B78&amp;".2"</f>
        <v>10.0.2</v>
      </c>
      <c r="G80" s="68" t="s">
        <v>163</v>
      </c>
      <c r="H80" s="21" t="s">
        <v>62</v>
      </c>
      <c r="I80" s="29">
        <v>0</v>
      </c>
      <c r="J80" s="29">
        <f t="shared" si="0"/>
        <v>0</v>
      </c>
      <c r="K80" s="67"/>
      <c r="L80" s="51"/>
      <c r="M80" s="9" t="s">
        <v>164</v>
      </c>
      <c r="N80" s="60"/>
    </row>
    <row r="81" spans="1:14" ht="18.75" x14ac:dyDescent="0.15">
      <c r="B81" s="88"/>
      <c r="F81" s="47" t="str">
        <f>B78&amp;".3"</f>
        <v>10.0.3</v>
      </c>
      <c r="G81" s="68" t="s">
        <v>165</v>
      </c>
      <c r="H81" s="21" t="s">
        <v>62</v>
      </c>
      <c r="I81" s="29">
        <v>0</v>
      </c>
      <c r="J81" s="29">
        <f t="shared" si="0"/>
        <v>0</v>
      </c>
      <c r="K81" s="67"/>
      <c r="L81" s="51"/>
      <c r="M81" s="9" t="s">
        <v>166</v>
      </c>
      <c r="N81" s="60"/>
    </row>
    <row r="82" spans="1:14" ht="18.75" x14ac:dyDescent="0.15">
      <c r="B82" s="88"/>
      <c r="F82" s="47" t="str">
        <f>B78&amp;".4"</f>
        <v>10.0.4</v>
      </c>
      <c r="G82" s="68" t="s">
        <v>167</v>
      </c>
      <c r="H82" s="21" t="s">
        <v>62</v>
      </c>
      <c r="I82" s="29">
        <v>0</v>
      </c>
      <c r="J82" s="29">
        <f t="shared" si="0"/>
        <v>0</v>
      </c>
      <c r="K82" s="67"/>
      <c r="L82" s="51"/>
      <c r="M82" s="9" t="s">
        <v>168</v>
      </c>
      <c r="N82" s="60"/>
    </row>
    <row r="83" spans="1:14" ht="45" hidden="1" x14ac:dyDescent="0.15">
      <c r="B83" s="88" t="s">
        <v>158</v>
      </c>
      <c r="F83" s="19" t="str">
        <f>B83</f>
        <v>10.0</v>
      </c>
      <c r="G83" s="69"/>
      <c r="H83" s="21" t="s">
        <v>62</v>
      </c>
      <c r="I83" s="29">
        <v>0</v>
      </c>
      <c r="J83" s="29">
        <f>SUM(J84:J87)</f>
        <v>0</v>
      </c>
      <c r="K83" s="67">
        <f>G83</f>
        <v>0</v>
      </c>
      <c r="L83" s="51"/>
      <c r="M83" s="9" t="s">
        <v>169</v>
      </c>
      <c r="N83" s="60"/>
    </row>
    <row r="84" spans="1:14" ht="18.75" hidden="1" x14ac:dyDescent="0.15">
      <c r="A84" s="70"/>
      <c r="B84" s="88"/>
      <c r="F84" s="47" t="str">
        <f>B83&amp;".1"</f>
        <v>10.0.1</v>
      </c>
      <c r="G84" s="68" t="s">
        <v>161</v>
      </c>
      <c r="H84" s="21" t="s">
        <v>62</v>
      </c>
      <c r="I84" s="37"/>
      <c r="J84" s="37"/>
      <c r="K84" s="67"/>
      <c r="L84" s="51"/>
      <c r="M84" s="9"/>
      <c r="N84" s="60"/>
    </row>
    <row r="85" spans="1:14" ht="18.75" hidden="1" x14ac:dyDescent="0.15">
      <c r="B85" s="88"/>
      <c r="F85" s="47" t="str">
        <f>B83&amp;".2"</f>
        <v>10.0.2</v>
      </c>
      <c r="G85" s="68" t="s">
        <v>163</v>
      </c>
      <c r="H85" s="21" t="s">
        <v>62</v>
      </c>
      <c r="I85" s="37"/>
      <c r="J85" s="37"/>
      <c r="K85" s="67"/>
      <c r="L85" s="51"/>
      <c r="M85" s="9"/>
      <c r="N85" s="60"/>
    </row>
    <row r="86" spans="1:14" ht="18.75" hidden="1" x14ac:dyDescent="0.15">
      <c r="B86" s="88"/>
      <c r="F86" s="47" t="str">
        <f>B83&amp;".3"</f>
        <v>10.0.3</v>
      </c>
      <c r="G86" s="68" t="s">
        <v>165</v>
      </c>
      <c r="H86" s="21" t="s">
        <v>62</v>
      </c>
      <c r="I86" s="37"/>
      <c r="J86" s="37"/>
      <c r="K86" s="67"/>
      <c r="L86" s="51"/>
      <c r="M86" s="9"/>
      <c r="N86" s="60"/>
    </row>
    <row r="87" spans="1:14" ht="18.75" hidden="1" x14ac:dyDescent="0.15">
      <c r="B87" s="88"/>
      <c r="F87" s="47" t="str">
        <f>B83&amp;".4"</f>
        <v>10.0.4</v>
      </c>
      <c r="G87" s="68" t="s">
        <v>167</v>
      </c>
      <c r="H87" s="21" t="s">
        <v>62</v>
      </c>
      <c r="I87" s="37"/>
      <c r="J87" s="37"/>
      <c r="K87" s="67"/>
      <c r="L87" s="51"/>
      <c r="M87" s="9"/>
      <c r="N87" s="60"/>
    </row>
    <row r="88" spans="1:14" ht="45" x14ac:dyDescent="0.15">
      <c r="B88" s="88" t="s">
        <v>170</v>
      </c>
      <c r="E88" s="8"/>
      <c r="F88" s="19" t="str">
        <f>B88</f>
        <v>10.1</v>
      </c>
      <c r="G88" s="69" t="s">
        <v>71</v>
      </c>
      <c r="H88" s="21" t="s">
        <v>62</v>
      </c>
      <c r="I88" s="29">
        <v>0</v>
      </c>
      <c r="J88" s="29">
        <f>SUM(J89:J92)</f>
        <v>0</v>
      </c>
      <c r="K88" s="71" t="str">
        <f>G88</f>
        <v>плата за подключение (технологическое присоединение)</v>
      </c>
      <c r="L88" s="72"/>
      <c r="M88" s="73" t="s">
        <v>169</v>
      </c>
      <c r="N88" s="60"/>
    </row>
    <row r="89" spans="1:14" ht="18.75" x14ac:dyDescent="0.15">
      <c r="B89" s="88"/>
      <c r="F89" s="47" t="str">
        <f>B88&amp;".1"</f>
        <v>10.1.1</v>
      </c>
      <c r="G89" s="68" t="s">
        <v>161</v>
      </c>
      <c r="H89" s="21" t="s">
        <v>62</v>
      </c>
      <c r="I89" s="37">
        <v>0</v>
      </c>
      <c r="J89" s="37"/>
      <c r="K89" s="67"/>
      <c r="L89" s="51"/>
      <c r="M89" s="9"/>
      <c r="N89" s="60"/>
    </row>
    <row r="90" spans="1:14" ht="18.75" x14ac:dyDescent="0.15">
      <c r="B90" s="88"/>
      <c r="F90" s="47" t="str">
        <f>B88&amp;".2"</f>
        <v>10.1.2</v>
      </c>
      <c r="G90" s="68" t="s">
        <v>163</v>
      </c>
      <c r="H90" s="21" t="s">
        <v>62</v>
      </c>
      <c r="I90" s="37">
        <v>0</v>
      </c>
      <c r="J90" s="37"/>
      <c r="K90" s="67"/>
      <c r="L90" s="51"/>
      <c r="M90" s="9"/>
      <c r="N90" s="60"/>
    </row>
    <row r="91" spans="1:14" ht="18.75" x14ac:dyDescent="0.15">
      <c r="B91" s="88"/>
      <c r="F91" s="47" t="str">
        <f>B88&amp;".3"</f>
        <v>10.1.3</v>
      </c>
      <c r="G91" s="68" t="s">
        <v>165</v>
      </c>
      <c r="H91" s="21" t="s">
        <v>62</v>
      </c>
      <c r="I91" s="37">
        <v>0</v>
      </c>
      <c r="J91" s="37"/>
      <c r="K91" s="67"/>
      <c r="L91" s="51"/>
      <c r="M91" s="9"/>
      <c r="N91" s="60"/>
    </row>
    <row r="92" spans="1:14" ht="18.75" x14ac:dyDescent="0.15">
      <c r="B92" s="88"/>
      <c r="F92" s="47" t="str">
        <f>B88&amp;".4"</f>
        <v>10.1.4</v>
      </c>
      <c r="G92" s="68" t="s">
        <v>167</v>
      </c>
      <c r="H92" s="21" t="s">
        <v>62</v>
      </c>
      <c r="I92" s="37">
        <v>0</v>
      </c>
      <c r="J92" s="37"/>
      <c r="K92" s="67"/>
      <c r="L92" s="51"/>
      <c r="M92" s="9"/>
      <c r="N92" s="60"/>
    </row>
    <row r="93" spans="1:14" ht="18.75" hidden="1" x14ac:dyDescent="0.15">
      <c r="F93" s="74"/>
      <c r="G93" s="41" t="s">
        <v>69</v>
      </c>
      <c r="H93" s="41"/>
      <c r="I93" s="42"/>
      <c r="J93" s="42"/>
      <c r="K93" s="75"/>
      <c r="L93" s="51"/>
      <c r="M93" s="9"/>
      <c r="N93" s="60"/>
    </row>
    <row r="94" spans="1:14" ht="3" hidden="1" customHeight="1" x14ac:dyDescent="0.15">
      <c r="F94" s="4"/>
      <c r="G94" s="4"/>
      <c r="H94" s="4"/>
      <c r="I94" s="4"/>
      <c r="J94" s="76"/>
      <c r="N94" s="77"/>
    </row>
    <row r="95" spans="1:14" ht="18.75" hidden="1" x14ac:dyDescent="0.25">
      <c r="F95" s="78">
        <v>1</v>
      </c>
      <c r="G95" s="90" t="s">
        <v>173</v>
      </c>
      <c r="H95" s="90"/>
      <c r="I95" s="90"/>
      <c r="J95" s="90"/>
      <c r="K95" s="90"/>
      <c r="L95" s="90"/>
      <c r="M95" s="90"/>
      <c r="N95" s="77"/>
    </row>
    <row r="96" spans="1:14" ht="18.75" hidden="1" x14ac:dyDescent="0.25">
      <c r="F96" s="79">
        <v>2</v>
      </c>
      <c r="G96" s="89" t="s">
        <v>174</v>
      </c>
      <c r="H96" s="89"/>
      <c r="I96" s="89"/>
      <c r="J96" s="89"/>
      <c r="K96" s="89"/>
      <c r="L96" s="89"/>
      <c r="M96" s="89"/>
      <c r="N96" s="77"/>
    </row>
  </sheetData>
  <mergeCells count="20">
    <mergeCell ref="G96:M96"/>
    <mergeCell ref="B38:B40"/>
    <mergeCell ref="B73:B75"/>
    <mergeCell ref="B78:B82"/>
    <mergeCell ref="B83:B87"/>
    <mergeCell ref="B88:B92"/>
    <mergeCell ref="G95:M95"/>
    <mergeCell ref="B35:B37"/>
    <mergeCell ref="F5:I5"/>
    <mergeCell ref="F7:L7"/>
    <mergeCell ref="M7:M9"/>
    <mergeCell ref="F8:F9"/>
    <mergeCell ref="G8:G9"/>
    <mergeCell ref="H8:H9"/>
    <mergeCell ref="I8:K8"/>
    <mergeCell ref="B20:B22"/>
    <mergeCell ref="B23:B25"/>
    <mergeCell ref="B26:B28"/>
    <mergeCell ref="B29:B31"/>
    <mergeCell ref="B32:B34"/>
  </mergeCells>
  <dataValidations count="8">
    <dataValidation type="decimal" allowBlank="1" showInputMessage="1" showErrorMessage="1" error="Введите значение от 0 до 100%" sqref="I53:J54 I56:J57">
      <formula1>0</formula1>
      <formula2>100</formula2>
    </dataValidation>
    <dataValidation type="decimal" allowBlank="1" showErrorMessage="1" errorTitle="Ошибка" error="Допускается ввод только неотрицательных чисел!" sqref="I84:J87 I62:J63 I59:J60 I68:J69 I21:J21 I65:J66 I71:J72 I74:J75 I44:J45 I50:J51 I47:J48 I89:J92 I24:J24 I27:J27 I30:J30 I33:J33 I36:J36 I39:J39">
      <formula1>0</formula1>
      <formula2>9.99999999999999E+23</formula2>
    </dataValidation>
    <dataValidation type="list" operator="lessThanOrEqual" allowBlank="1" showInputMessage="1" showErrorMessage="1" errorTitle="Ошибка" error="Выберите значение из списка!" prompt="Укажите источник финансирования" sqref="G88 G83 G24">
      <formula1>source_of_funding</formula1>
    </dataValidation>
    <dataValidation type="whole" allowBlank="1" showInputMessage="1" showErrorMessage="1" errorTitle="Ошибка" error="Введите год с 2000 по 2080!" prompt="Укажите год реализации инвестиционной программы/мероприятия" sqref="G20 G23 G26 G29 G32 G35 G38">
      <formula1>2000</formula1>
      <formula2>2080</formula2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I14 I11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:I13 I17:J18"/>
    <dataValidation type="textLength" operator="lessThanOrEqual" allowBlank="1" showInputMessage="1" showErrorMessage="1" errorTitle="Ошибка" error="Допускается ввод не более 900 символов!" sqref="G73:H73 I15:I16 J11">
      <formula1>900</formula1>
    </dataValidation>
    <dataValidation type="list" operator="lessThanOrEqual" allowBlank="1" showInputMessage="1" showErrorMessage="1" errorTitle="Ошибка" error="Выберите значение из списка!" sqref="G21 G27 G30 G33 G36 G39">
      <formula1>source_of_funding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Оренбург</vt:lpstr>
      <vt:lpstr>Пригородный</vt:lpstr>
      <vt:lpstr>List06_flag_year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2022-05-04T11:26:40Z</dcterms:modified>
</cp:coreProperties>
</file>